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J:\ASE\Department\Assessment\IR&amp;T\Fact Book\2024 - 2025 Fact Book  Work on Fall 2024\2 Students &amp; Enrollment\Pending\"/>
    </mc:Choice>
  </mc:AlternateContent>
  <xr:revisionPtr revIDLastSave="0" documentId="8_{3E16E5F8-333D-4FC3-9A6F-43348541E8EA}" xr6:coauthVersionLast="47" xr6:coauthVersionMax="47" xr10:uidLastSave="{00000000-0000-0000-0000-000000000000}"/>
  <bookViews>
    <workbookView xWindow="31125" yWindow="4290" windowWidth="21600" windowHeight="11385" xr2:uid="{00000000-000D-0000-FFFF-FFFF00000000}"/>
  </bookViews>
  <sheets>
    <sheet name="ASE" sheetId="21" r:id="rId1"/>
    <sheet name="BUS" sheetId="17" r:id="rId2"/>
    <sheet name="ENG TECH" sheetId="14" r:id="rId3"/>
    <sheet name="HP" sheetId="22" r:id="rId4"/>
    <sheet name="KEN" sheetId="11" r:id="rId5"/>
    <sheet name="PHARM.OPT.CPTS" sheetId="13" r:id="rId6"/>
    <sheet name="UNV" sheetId="16" r:id="rId7"/>
  </sheets>
  <definedNames>
    <definedName name="_xlnm.Print_Area" localSheetId="4">KEN!$A$1:$M$57</definedName>
    <definedName name="_xlnm.Print_Titles" localSheetId="0">ASE!$1:$4</definedName>
    <definedName name="_xlnm.Print_Titles" localSheetId="2">'ENG TECH'!$1:$4</definedName>
    <definedName name="_xlnm.Print_Titles" localSheetId="4">KEN!$1:$4</definedName>
    <definedName name="_xlnm.Print_Titles" localSheetId="5">'PHARM.OPT.CPTS'!$1:$4</definedName>
    <definedName name="_xlnm.Print_Titles" localSheetId="6">UNV!$1:$4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5" i="14" l="1"/>
  <c r="K36" i="21"/>
  <c r="B9" i="16"/>
  <c r="H118" i="17"/>
  <c r="H65" i="17"/>
  <c r="B111" i="21"/>
  <c r="B118" i="17"/>
  <c r="K111" i="21"/>
  <c r="K9" i="21"/>
  <c r="J126" i="21"/>
  <c r="I126" i="21"/>
  <c r="H126" i="21"/>
  <c r="G126" i="21"/>
  <c r="F126" i="21"/>
  <c r="E126" i="21"/>
  <c r="D126" i="21"/>
  <c r="C126" i="21"/>
  <c r="B126" i="21"/>
  <c r="J119" i="21"/>
  <c r="I119" i="21"/>
  <c r="H119" i="21"/>
  <c r="G119" i="21"/>
  <c r="F119" i="21"/>
  <c r="E119" i="21"/>
  <c r="E120" i="21" s="1"/>
  <c r="D119" i="21"/>
  <c r="C119" i="21"/>
  <c r="B119" i="21"/>
  <c r="J111" i="21"/>
  <c r="I111" i="21"/>
  <c r="H111" i="21"/>
  <c r="G111" i="21"/>
  <c r="F111" i="21"/>
  <c r="E111" i="21"/>
  <c r="D111" i="21"/>
  <c r="C111" i="21"/>
  <c r="J71" i="21"/>
  <c r="I71" i="21"/>
  <c r="H71" i="21"/>
  <c r="G71" i="21"/>
  <c r="F71" i="21"/>
  <c r="E71" i="21"/>
  <c r="D71" i="21"/>
  <c r="C71" i="21"/>
  <c r="B71" i="21"/>
  <c r="B72" i="21" s="1"/>
  <c r="J58" i="21"/>
  <c r="I58" i="21"/>
  <c r="H58" i="21"/>
  <c r="G58" i="21"/>
  <c r="F58" i="21"/>
  <c r="E58" i="21"/>
  <c r="D58" i="21"/>
  <c r="C58" i="21"/>
  <c r="B58" i="21"/>
  <c r="J48" i="21"/>
  <c r="I48" i="21"/>
  <c r="H48" i="21"/>
  <c r="G48" i="21"/>
  <c r="F48" i="21"/>
  <c r="E48" i="21"/>
  <c r="E49" i="21" s="1"/>
  <c r="D48" i="21"/>
  <c r="C48" i="21"/>
  <c r="B48" i="21"/>
  <c r="J36" i="21"/>
  <c r="I36" i="21"/>
  <c r="H36" i="21"/>
  <c r="G36" i="21"/>
  <c r="F36" i="21"/>
  <c r="E36" i="21"/>
  <c r="D36" i="21"/>
  <c r="C36" i="21"/>
  <c r="B36" i="21"/>
  <c r="B37" i="21" s="1"/>
  <c r="E26" i="21"/>
  <c r="J25" i="21"/>
  <c r="I25" i="21"/>
  <c r="H25" i="21"/>
  <c r="G25" i="21"/>
  <c r="F25" i="21"/>
  <c r="E25" i="21"/>
  <c r="D25" i="21"/>
  <c r="C25" i="21"/>
  <c r="B25" i="21"/>
  <c r="J9" i="21"/>
  <c r="I9" i="21"/>
  <c r="G9" i="21"/>
  <c r="F9" i="21"/>
  <c r="E9" i="21"/>
  <c r="D9" i="21"/>
  <c r="C9" i="21"/>
  <c r="B9" i="21"/>
  <c r="E127" i="21" l="1"/>
  <c r="E37" i="21"/>
  <c r="B120" i="21"/>
  <c r="B59" i="21"/>
  <c r="E59" i="21"/>
  <c r="B10" i="21"/>
  <c r="B26" i="21"/>
  <c r="E72" i="21"/>
  <c r="E112" i="21"/>
  <c r="B127" i="21"/>
  <c r="B112" i="21"/>
  <c r="E129" i="21"/>
  <c r="F129" i="21"/>
  <c r="D129" i="21"/>
  <c r="G129" i="21"/>
  <c r="B49" i="21"/>
  <c r="H37" i="21"/>
  <c r="H127" i="21"/>
  <c r="H129" i="21"/>
  <c r="H49" i="21"/>
  <c r="H112" i="21"/>
  <c r="I129" i="21"/>
  <c r="H72" i="21"/>
  <c r="H10" i="21"/>
  <c r="E10" i="21"/>
  <c r="H26" i="21"/>
  <c r="H120" i="21"/>
  <c r="C129" i="21"/>
  <c r="H59" i="21"/>
  <c r="B129" i="21"/>
  <c r="B130" i="21" s="1"/>
  <c r="J129" i="21"/>
  <c r="D118" i="17"/>
  <c r="L118" i="17"/>
  <c r="M118" i="17"/>
  <c r="K118" i="17"/>
  <c r="M65" i="17"/>
  <c r="G15" i="16"/>
  <c r="F15" i="16"/>
  <c r="E15" i="16"/>
  <c r="E16" i="16" s="1"/>
  <c r="D15" i="16"/>
  <c r="C15" i="16"/>
  <c r="B15" i="16"/>
  <c r="B16" i="16" s="1"/>
  <c r="E51" i="11"/>
  <c r="E52" i="11" s="1"/>
  <c r="B51" i="11"/>
  <c r="B52" i="11" s="1"/>
  <c r="J9" i="16"/>
  <c r="I9" i="16"/>
  <c r="H9" i="16"/>
  <c r="G9" i="16"/>
  <c r="F9" i="16"/>
  <c r="E9" i="16"/>
  <c r="D9" i="16"/>
  <c r="C9" i="16"/>
  <c r="J37" i="13"/>
  <c r="I37" i="13"/>
  <c r="I40" i="13" s="1"/>
  <c r="H37" i="13"/>
  <c r="H40" i="13" s="1"/>
  <c r="G37" i="13"/>
  <c r="F37" i="13"/>
  <c r="F40" i="13" s="1"/>
  <c r="E37" i="13"/>
  <c r="E40" i="13" s="1"/>
  <c r="D37" i="13"/>
  <c r="C37" i="13"/>
  <c r="C40" i="13" s="1"/>
  <c r="B37" i="13"/>
  <c r="B40" i="13" s="1"/>
  <c r="J22" i="13"/>
  <c r="I22" i="13"/>
  <c r="I25" i="13" s="1"/>
  <c r="H22" i="13"/>
  <c r="H25" i="13" s="1"/>
  <c r="G22" i="13"/>
  <c r="G25" i="13" s="1"/>
  <c r="F22" i="13"/>
  <c r="F25" i="13" s="1"/>
  <c r="E22" i="13"/>
  <c r="D22" i="13"/>
  <c r="C22" i="13"/>
  <c r="C25" i="13" s="1"/>
  <c r="B22" i="13"/>
  <c r="B25" i="13" s="1"/>
  <c r="J8" i="13"/>
  <c r="I8" i="13"/>
  <c r="I11" i="13" s="1"/>
  <c r="H8" i="13"/>
  <c r="H11" i="13" s="1"/>
  <c r="G8" i="13"/>
  <c r="F8" i="13"/>
  <c r="F11" i="13" s="1"/>
  <c r="E8" i="13"/>
  <c r="E11" i="13" s="1"/>
  <c r="D8" i="13"/>
  <c r="D11" i="13" s="1"/>
  <c r="C8" i="13"/>
  <c r="C11" i="13" s="1"/>
  <c r="B8" i="13"/>
  <c r="J47" i="11"/>
  <c r="I47" i="11"/>
  <c r="H47" i="11"/>
  <c r="G47" i="11"/>
  <c r="F47" i="11"/>
  <c r="E47" i="11"/>
  <c r="D47" i="11"/>
  <c r="C47" i="11"/>
  <c r="B47" i="11"/>
  <c r="J38" i="11"/>
  <c r="I38" i="11"/>
  <c r="H38" i="11"/>
  <c r="G38" i="11"/>
  <c r="F38" i="11"/>
  <c r="E38" i="11"/>
  <c r="D38" i="11"/>
  <c r="C38" i="11"/>
  <c r="B38" i="11"/>
  <c r="J23" i="11"/>
  <c r="I23" i="11"/>
  <c r="H23" i="11"/>
  <c r="G23" i="11"/>
  <c r="F23" i="11"/>
  <c r="E23" i="11"/>
  <c r="D23" i="11"/>
  <c r="C23" i="11"/>
  <c r="B23" i="11"/>
  <c r="J46" i="22"/>
  <c r="I46" i="22"/>
  <c r="H46" i="22"/>
  <c r="K46" i="22"/>
  <c r="L46" i="22"/>
  <c r="M46" i="22"/>
  <c r="D46" i="22"/>
  <c r="C46" i="22"/>
  <c r="B46" i="22"/>
  <c r="E130" i="21" l="1"/>
  <c r="H130" i="21"/>
  <c r="H23" i="13"/>
  <c r="H47" i="22"/>
  <c r="E23" i="13"/>
  <c r="E10" i="16"/>
  <c r="H10" i="16"/>
  <c r="E24" i="11"/>
  <c r="H48" i="11"/>
  <c r="H39" i="11"/>
  <c r="E48" i="11"/>
  <c r="K119" i="17"/>
  <c r="E39" i="11"/>
  <c r="H24" i="11"/>
  <c r="E9" i="13"/>
  <c r="B24" i="11"/>
  <c r="B48" i="11"/>
  <c r="E38" i="13"/>
  <c r="B39" i="11"/>
  <c r="B9" i="13"/>
  <c r="H9" i="13"/>
  <c r="H38" i="13"/>
  <c r="B23" i="13"/>
  <c r="B10" i="16"/>
  <c r="B38" i="13"/>
  <c r="J40" i="13"/>
  <c r="H41" i="13" s="1"/>
  <c r="G40" i="13"/>
  <c r="E41" i="13" s="1"/>
  <c r="D40" i="13"/>
  <c r="B41" i="13" s="1"/>
  <c r="J25" i="13"/>
  <c r="H26" i="13" s="1"/>
  <c r="E25" i="13"/>
  <c r="E26" i="13" s="1"/>
  <c r="D25" i="13"/>
  <c r="B26" i="13" s="1"/>
  <c r="J11" i="13"/>
  <c r="H12" i="13" s="1"/>
  <c r="G11" i="13"/>
  <c r="E12" i="13" s="1"/>
  <c r="B11" i="13"/>
  <c r="B12" i="13" s="1"/>
  <c r="K47" i="22"/>
  <c r="B47" i="22"/>
  <c r="J37" i="22"/>
  <c r="I37" i="22"/>
  <c r="H37" i="22"/>
  <c r="G37" i="22"/>
  <c r="F37" i="22"/>
  <c r="E37" i="22"/>
  <c r="D37" i="22"/>
  <c r="C37" i="22"/>
  <c r="B37" i="22"/>
  <c r="J24" i="22"/>
  <c r="I24" i="22"/>
  <c r="H24" i="22"/>
  <c r="G24" i="22"/>
  <c r="F24" i="22"/>
  <c r="E24" i="22"/>
  <c r="D24" i="22"/>
  <c r="C24" i="22"/>
  <c r="B24" i="22"/>
  <c r="J10" i="22"/>
  <c r="I10" i="22"/>
  <c r="H10" i="22"/>
  <c r="G10" i="22"/>
  <c r="F10" i="22"/>
  <c r="E10" i="22"/>
  <c r="D10" i="22"/>
  <c r="C10" i="22"/>
  <c r="B10" i="22"/>
  <c r="J86" i="14"/>
  <c r="I86" i="14"/>
  <c r="H86" i="14"/>
  <c r="G86" i="14"/>
  <c r="F86" i="14"/>
  <c r="E86" i="14"/>
  <c r="D86" i="14"/>
  <c r="C86" i="14"/>
  <c r="B86" i="14"/>
  <c r="J80" i="14"/>
  <c r="I80" i="14"/>
  <c r="H80" i="14"/>
  <c r="G80" i="14"/>
  <c r="F80" i="14"/>
  <c r="E80" i="14"/>
  <c r="D80" i="14"/>
  <c r="C80" i="14"/>
  <c r="B80" i="14"/>
  <c r="J74" i="14"/>
  <c r="I74" i="14"/>
  <c r="H74" i="14"/>
  <c r="G74" i="14"/>
  <c r="F74" i="14"/>
  <c r="E74" i="14"/>
  <c r="D74" i="14"/>
  <c r="C74" i="14"/>
  <c r="B74" i="14"/>
  <c r="J67" i="14"/>
  <c r="I67" i="14"/>
  <c r="H67" i="14"/>
  <c r="D67" i="14"/>
  <c r="C67" i="14"/>
  <c r="B67" i="14"/>
  <c r="J60" i="14"/>
  <c r="I60" i="14"/>
  <c r="H60" i="14"/>
  <c r="G60" i="14"/>
  <c r="F60" i="14"/>
  <c r="E60" i="14"/>
  <c r="D60" i="14"/>
  <c r="C60" i="14"/>
  <c r="B60" i="14"/>
  <c r="J48" i="14"/>
  <c r="I48" i="14"/>
  <c r="H48" i="14"/>
  <c r="G48" i="14"/>
  <c r="F48" i="14"/>
  <c r="E48" i="14"/>
  <c r="D48" i="14"/>
  <c r="C48" i="14"/>
  <c r="B48" i="14"/>
  <c r="J41" i="14"/>
  <c r="I41" i="14"/>
  <c r="H41" i="14"/>
  <c r="G41" i="14"/>
  <c r="F41" i="14"/>
  <c r="E41" i="14"/>
  <c r="D41" i="14"/>
  <c r="C41" i="14"/>
  <c r="B41" i="14"/>
  <c r="J35" i="14"/>
  <c r="I35" i="14"/>
  <c r="H35" i="14"/>
  <c r="G35" i="14"/>
  <c r="F35" i="14"/>
  <c r="E35" i="14"/>
  <c r="D35" i="14"/>
  <c r="C35" i="14"/>
  <c r="B35" i="14"/>
  <c r="J26" i="14"/>
  <c r="I26" i="14"/>
  <c r="H26" i="14"/>
  <c r="G26" i="14"/>
  <c r="F26" i="14"/>
  <c r="E26" i="14"/>
  <c r="D26" i="14"/>
  <c r="C26" i="14"/>
  <c r="B26" i="14"/>
  <c r="J18" i="14"/>
  <c r="I18" i="14"/>
  <c r="H18" i="14"/>
  <c r="G18" i="14"/>
  <c r="F18" i="14"/>
  <c r="E18" i="14"/>
  <c r="D18" i="14"/>
  <c r="C18" i="14"/>
  <c r="B18" i="14"/>
  <c r="J10" i="14"/>
  <c r="I10" i="14"/>
  <c r="H10" i="14"/>
  <c r="G10" i="14"/>
  <c r="F10" i="14"/>
  <c r="E10" i="14"/>
  <c r="D10" i="14"/>
  <c r="C10" i="14"/>
  <c r="B10" i="14"/>
  <c r="J118" i="17"/>
  <c r="I118" i="17"/>
  <c r="G118" i="17"/>
  <c r="F118" i="17"/>
  <c r="E118" i="17"/>
  <c r="C118" i="17"/>
  <c r="B119" i="17" s="1"/>
  <c r="J99" i="17"/>
  <c r="I99" i="17"/>
  <c r="H99" i="17"/>
  <c r="G99" i="17"/>
  <c r="F99" i="17"/>
  <c r="E99" i="17"/>
  <c r="D99" i="17"/>
  <c r="B99" i="17"/>
  <c r="J90" i="17"/>
  <c r="I90" i="17"/>
  <c r="H90" i="17"/>
  <c r="G90" i="17"/>
  <c r="F90" i="17"/>
  <c r="E90" i="17"/>
  <c r="D90" i="17"/>
  <c r="C90" i="17"/>
  <c r="C99" i="17" s="1"/>
  <c r="B90" i="17"/>
  <c r="J65" i="17"/>
  <c r="I65" i="17"/>
  <c r="G65" i="17"/>
  <c r="F65" i="17"/>
  <c r="E65" i="17"/>
  <c r="D65" i="17"/>
  <c r="C65" i="17"/>
  <c r="B65" i="17"/>
  <c r="J38" i="17"/>
  <c r="I38" i="17"/>
  <c r="H38" i="17"/>
  <c r="G38" i="17"/>
  <c r="F38" i="17"/>
  <c r="E38" i="17"/>
  <c r="D38" i="17"/>
  <c r="C38" i="17"/>
  <c r="B38" i="17"/>
  <c r="J29" i="17"/>
  <c r="I29" i="17"/>
  <c r="H29" i="17"/>
  <c r="G29" i="17"/>
  <c r="F29" i="17"/>
  <c r="E29" i="17"/>
  <c r="D29" i="17"/>
  <c r="C29" i="17"/>
  <c r="B29" i="17"/>
  <c r="K48" i="21"/>
  <c r="L48" i="21"/>
  <c r="M48" i="21"/>
  <c r="B121" i="17" l="1"/>
  <c r="H66" i="17"/>
  <c r="B25" i="22"/>
  <c r="H119" i="17"/>
  <c r="B49" i="22"/>
  <c r="I49" i="22"/>
  <c r="H49" i="22"/>
  <c r="D89" i="14"/>
  <c r="J49" i="22"/>
  <c r="C49" i="22"/>
  <c r="B38" i="22"/>
  <c r="H89" i="14"/>
  <c r="I89" i="14"/>
  <c r="H11" i="22"/>
  <c r="B89" i="14"/>
  <c r="J89" i="14"/>
  <c r="C89" i="14"/>
  <c r="B11" i="14"/>
  <c r="H27" i="14"/>
  <c r="E42" i="14"/>
  <c r="H81" i="14"/>
  <c r="E87" i="14"/>
  <c r="E11" i="14"/>
  <c r="B36" i="14"/>
  <c r="H75" i="14"/>
  <c r="H61" i="14"/>
  <c r="E81" i="14"/>
  <c r="E75" i="14"/>
  <c r="B81" i="14"/>
  <c r="H39" i="17"/>
  <c r="B91" i="17"/>
  <c r="B66" i="17"/>
  <c r="E100" i="17"/>
  <c r="H30" i="17"/>
  <c r="E39" i="17"/>
  <c r="E38" i="22"/>
  <c r="B30" i="17"/>
  <c r="H68" i="14"/>
  <c r="B39" i="17"/>
  <c r="H11" i="14"/>
  <c r="E36" i="14"/>
  <c r="H49" i="14"/>
  <c r="B87" i="14"/>
  <c r="E11" i="22"/>
  <c r="E119" i="17"/>
  <c r="H19" i="14"/>
  <c r="B42" i="14"/>
  <c r="D49" i="22"/>
  <c r="E91" i="17"/>
  <c r="E27" i="14"/>
  <c r="E25" i="22"/>
  <c r="E30" i="17"/>
  <c r="H91" i="17"/>
  <c r="B49" i="14"/>
  <c r="B68" i="14"/>
  <c r="B75" i="14"/>
  <c r="H25" i="22"/>
  <c r="E19" i="14"/>
  <c r="H42" i="14"/>
  <c r="H100" i="17"/>
  <c r="B19" i="14"/>
  <c r="H36" i="14"/>
  <c r="E49" i="14"/>
  <c r="B61" i="14"/>
  <c r="B11" i="22"/>
  <c r="H38" i="22"/>
  <c r="B100" i="17"/>
  <c r="H87" i="14"/>
  <c r="K49" i="21"/>
  <c r="E66" i="17"/>
  <c r="B27" i="14"/>
  <c r="E61" i="14"/>
  <c r="H50" i="22" l="1"/>
  <c r="B50" i="22"/>
  <c r="B90" i="14"/>
  <c r="M37" i="22" l="1"/>
  <c r="L37" i="22"/>
  <c r="K37" i="22"/>
  <c r="M24" i="22"/>
  <c r="L24" i="22"/>
  <c r="K24" i="22"/>
  <c r="G46" i="22" l="1"/>
  <c r="F46" i="22"/>
  <c r="F49" i="22" s="1"/>
  <c r="E46" i="22"/>
  <c r="E49" i="22" s="1"/>
  <c r="M10" i="22"/>
  <c r="M49" i="22" s="1"/>
  <c r="L10" i="22"/>
  <c r="L49" i="22" s="1"/>
  <c r="K10" i="22"/>
  <c r="K49" i="22" s="1"/>
  <c r="G49" i="22" l="1"/>
  <c r="E50" i="22" s="1"/>
  <c r="E47" i="22"/>
  <c r="K50" i="22"/>
  <c r="K11" i="22"/>
  <c r="K38" i="22"/>
  <c r="K25" i="22"/>
  <c r="M119" i="21" l="1"/>
  <c r="L119" i="21"/>
  <c r="K119" i="21"/>
  <c r="M111" i="21"/>
  <c r="L111" i="21"/>
  <c r="K112" i="21" l="1"/>
  <c r="K29" i="17"/>
  <c r="K65" i="17"/>
  <c r="M99" i="17" l="1"/>
  <c r="L99" i="17"/>
  <c r="K99" i="17"/>
  <c r="K90" i="17" l="1"/>
  <c r="K71" i="21" l="1"/>
  <c r="M9" i="21"/>
  <c r="L9" i="21"/>
  <c r="H51" i="11" l="1"/>
  <c r="H52" i="11" s="1"/>
  <c r="G67" i="14"/>
  <c r="G89" i="14" s="1"/>
  <c r="F67" i="14"/>
  <c r="F89" i="14" s="1"/>
  <c r="E67" i="14"/>
  <c r="E89" i="14" l="1"/>
  <c r="E68" i="14"/>
  <c r="L65" i="17"/>
  <c r="M38" i="17" l="1"/>
  <c r="L38" i="17"/>
  <c r="K38" i="17"/>
  <c r="K39" i="17" l="1"/>
  <c r="M90" i="17"/>
  <c r="L90" i="17"/>
  <c r="M29" i="17"/>
  <c r="L29" i="17"/>
  <c r="K121" i="17"/>
  <c r="L121" i="17" l="1"/>
  <c r="M121" i="17"/>
  <c r="K66" i="17"/>
  <c r="K100" i="17"/>
  <c r="K91" i="17"/>
  <c r="K30" i="17"/>
  <c r="M35" i="14"/>
  <c r="L35" i="14"/>
  <c r="M26" i="14"/>
  <c r="L26" i="14"/>
  <c r="K26" i="14"/>
  <c r="M18" i="14"/>
  <c r="L18" i="14"/>
  <c r="K18" i="14"/>
  <c r="M10" i="14"/>
  <c r="L10" i="14"/>
  <c r="K10" i="14"/>
  <c r="M48" i="14"/>
  <c r="L48" i="14"/>
  <c r="K48" i="14"/>
  <c r="M41" i="14"/>
  <c r="L41" i="14"/>
  <c r="K41" i="14"/>
  <c r="M38" i="11"/>
  <c r="L38" i="11"/>
  <c r="K38" i="11"/>
  <c r="M23" i="11"/>
  <c r="L23" i="11"/>
  <c r="K23" i="11"/>
  <c r="M37" i="13"/>
  <c r="M40" i="13" s="1"/>
  <c r="L37" i="13"/>
  <c r="L40" i="13" s="1"/>
  <c r="K37" i="13"/>
  <c r="K40" i="13" s="1"/>
  <c r="M22" i="13"/>
  <c r="M25" i="13" s="1"/>
  <c r="L22" i="13"/>
  <c r="L25" i="13" s="1"/>
  <c r="K22" i="13"/>
  <c r="K25" i="13" s="1"/>
  <c r="M8" i="13"/>
  <c r="M11" i="13" s="1"/>
  <c r="L8" i="13"/>
  <c r="L11" i="13" s="1"/>
  <c r="K8" i="13"/>
  <c r="K11" i="13" s="1"/>
  <c r="K9" i="16"/>
  <c r="M15" i="16"/>
  <c r="L15" i="16"/>
  <c r="K15" i="16"/>
  <c r="M9" i="16"/>
  <c r="L9" i="16"/>
  <c r="K16" i="16" l="1"/>
  <c r="K27" i="14"/>
  <c r="K18" i="16"/>
  <c r="L18" i="16"/>
  <c r="M18" i="16"/>
  <c r="K36" i="14"/>
  <c r="K24" i="11"/>
  <c r="K39" i="11"/>
  <c r="K11" i="14"/>
  <c r="K122" i="17"/>
  <c r="K49" i="14"/>
  <c r="K42" i="14"/>
  <c r="K19" i="14"/>
  <c r="K41" i="13"/>
  <c r="K38" i="13"/>
  <c r="K26" i="13"/>
  <c r="K23" i="13"/>
  <c r="K12" i="13"/>
  <c r="K9" i="13"/>
  <c r="K10" i="16"/>
  <c r="M36" i="21"/>
  <c r="L36" i="21"/>
  <c r="M25" i="21"/>
  <c r="L25" i="21"/>
  <c r="K25" i="21"/>
  <c r="K19" i="16" l="1"/>
  <c r="K37" i="21"/>
  <c r="K26" i="21"/>
  <c r="K10" i="21"/>
  <c r="M126" i="21"/>
  <c r="L126" i="21"/>
  <c r="K126" i="21"/>
  <c r="M71" i="21"/>
  <c r="L71" i="21"/>
  <c r="M58" i="21"/>
  <c r="L58" i="21"/>
  <c r="K58" i="21"/>
  <c r="K129" i="21" l="1"/>
  <c r="L129" i="21"/>
  <c r="M129" i="21"/>
  <c r="K127" i="21"/>
  <c r="K72" i="21"/>
  <c r="K120" i="21"/>
  <c r="K59" i="21"/>
  <c r="K51" i="11"/>
  <c r="K130" i="21" l="1"/>
  <c r="C121" i="17" l="1"/>
  <c r="D121" i="17"/>
  <c r="E121" i="17"/>
  <c r="F121" i="17"/>
  <c r="G121" i="17"/>
  <c r="I121" i="17"/>
  <c r="H121" i="17" l="1"/>
  <c r="K86" i="14" l="1"/>
  <c r="L86" i="14"/>
  <c r="M86" i="14"/>
  <c r="L80" i="14"/>
  <c r="M80" i="14"/>
  <c r="M60" i="14"/>
  <c r="M67" i="14"/>
  <c r="L74" i="14"/>
  <c r="M74" i="14"/>
  <c r="M89" i="14" l="1"/>
  <c r="H90" i="14"/>
  <c r="H15" i="16" l="1"/>
  <c r="K87" i="14" l="1"/>
  <c r="K80" i="14"/>
  <c r="K74" i="14"/>
  <c r="K75" i="14" s="1"/>
  <c r="L67" i="14"/>
  <c r="K67" i="14"/>
  <c r="L60" i="14"/>
  <c r="K60" i="14"/>
  <c r="L89" i="14" l="1"/>
  <c r="K89" i="14"/>
  <c r="K81" i="14"/>
  <c r="K61" i="14"/>
  <c r="K68" i="14"/>
  <c r="G54" i="11"/>
  <c r="F54" i="11"/>
  <c r="E54" i="11"/>
  <c r="B54" i="11"/>
  <c r="K90" i="14" l="1"/>
  <c r="B55" i="11" l="1"/>
  <c r="E55" i="11"/>
  <c r="E18" i="16" l="1"/>
  <c r="D18" i="16"/>
  <c r="F18" i="16" l="1"/>
  <c r="G18" i="16"/>
  <c r="B18" i="16"/>
  <c r="B19" i="16" s="1"/>
  <c r="C18" i="16"/>
  <c r="B122" i="17" l="1"/>
  <c r="E19" i="16"/>
  <c r="J54" i="11" l="1"/>
  <c r="I54" i="11"/>
  <c r="H54" i="11" l="1"/>
  <c r="H55" i="11" s="1"/>
  <c r="J15" i="16" l="1"/>
  <c r="I15" i="16"/>
  <c r="H18" i="16"/>
  <c r="M47" i="11"/>
  <c r="M54" i="11" s="1"/>
  <c r="L47" i="11"/>
  <c r="L54" i="11" s="1"/>
  <c r="K47" i="11"/>
  <c r="K54" i="11" s="1"/>
  <c r="J121" i="17"/>
  <c r="H122" i="17" s="1"/>
  <c r="E90" i="14" l="1"/>
  <c r="I18" i="16"/>
  <c r="J18" i="16"/>
  <c r="H16" i="16"/>
  <c r="K48" i="11"/>
  <c r="K52" i="11"/>
  <c r="E122" i="17" l="1"/>
  <c r="K55" i="11"/>
  <c r="H19" i="16"/>
</calcChain>
</file>

<file path=xl/sharedStrings.xml><?xml version="1.0" encoding="utf-8"?>
<sst xmlns="http://schemas.openxmlformats.org/spreadsheetml/2006/main" count="630" uniqueCount="328">
  <si>
    <t xml:space="preserve">    DEPARTMENT TOTAL</t>
  </si>
  <si>
    <t>Nuclear Medicine Technology BS</t>
  </si>
  <si>
    <t>SCHOOL OF NURSING</t>
  </si>
  <si>
    <t>Medical Laboratory Technology AAS</t>
  </si>
  <si>
    <t>Health Information Technology AAS</t>
  </si>
  <si>
    <t>Dental Hygiene AAS</t>
  </si>
  <si>
    <t>Diagnostic Medical Sonography AAS</t>
  </si>
  <si>
    <t>Radiography AAS</t>
  </si>
  <si>
    <t>Health Information Management BS</t>
  </si>
  <si>
    <t>Master of Science in Nursing MSN</t>
  </si>
  <si>
    <t>Nursing BS</t>
  </si>
  <si>
    <t>Allied Health Science AAS</t>
  </si>
  <si>
    <t>Undeclared</t>
  </si>
  <si>
    <t>OL</t>
  </si>
  <si>
    <t>Dental Hygiene BS</t>
  </si>
  <si>
    <t>PROGRAM LOCATION TOTAL</t>
  </si>
  <si>
    <t xml:space="preserve">    COLLEGE TOTAL</t>
  </si>
  <si>
    <t>COLLEGE LOCATION TOTAL</t>
  </si>
  <si>
    <t>FALL ENROLLMENT BY PROGRAM</t>
  </si>
  <si>
    <t>Biochemistry BA</t>
  </si>
  <si>
    <t>Biotechnology BS</t>
  </si>
  <si>
    <t>HUMANITIES</t>
  </si>
  <si>
    <t>Applied Speech Communication AA</t>
  </si>
  <si>
    <t>Applied Speech Communication BS</t>
  </si>
  <si>
    <t>History BA</t>
  </si>
  <si>
    <t>Liberal Arts AA</t>
  </si>
  <si>
    <t>Technical &amp; Professional Communication BS</t>
  </si>
  <si>
    <t>MATHEMATICS</t>
  </si>
  <si>
    <t>Applied Mathematics BS</t>
  </si>
  <si>
    <t>Pre-Engineering AS</t>
  </si>
  <si>
    <t>Applied Mathematics/Computer Science BS</t>
  </si>
  <si>
    <t>PHYSICAL SCIENCES</t>
  </si>
  <si>
    <t>Chemistry BA</t>
  </si>
  <si>
    <t>Industrial Chemistry Technology AAS</t>
  </si>
  <si>
    <t>Pre-Pharmacy AS</t>
  </si>
  <si>
    <t>Political Science BS</t>
  </si>
  <si>
    <t>Psychology BS</t>
  </si>
  <si>
    <t>Social Work BSW</t>
  </si>
  <si>
    <t>Sociology BA</t>
  </si>
  <si>
    <t>Pre-Science AS</t>
  </si>
  <si>
    <t>Biology/Pre-Medicine BS</t>
  </si>
  <si>
    <t xml:space="preserve">Biology/Pre-Optometry BS </t>
  </si>
  <si>
    <t>Biology/Pre-Veterinary Medicine BS</t>
  </si>
  <si>
    <t>Biology BS</t>
  </si>
  <si>
    <t>Biology/Environmental Biology BS</t>
  </si>
  <si>
    <t>Biology/Forensic Biology BS</t>
  </si>
  <si>
    <t>Biology/Pre-Dentistry BS</t>
  </si>
  <si>
    <t>English BA</t>
  </si>
  <si>
    <t>BUSINESS</t>
  </si>
  <si>
    <t>Accountancy AAS</t>
  </si>
  <si>
    <t xml:space="preserve">Computer Information Systems BS </t>
  </si>
  <si>
    <t>Computer Information Systems AAS</t>
  </si>
  <si>
    <t>MANAGEMENT</t>
  </si>
  <si>
    <t>General Business AAS</t>
  </si>
  <si>
    <t>Human Resource Management CERT</t>
  </si>
  <si>
    <t>MARKETING</t>
  </si>
  <si>
    <t>Graphic Design BS</t>
  </si>
  <si>
    <t>SPORTS, ENTERTAINMENT, &amp; HOSPITALITY MANAGEMENT</t>
  </si>
  <si>
    <t>Information Security &amp; Intelligence BS</t>
  </si>
  <si>
    <t>Accountancy BS</t>
  </si>
  <si>
    <t>Accountancy/Finance BS</t>
  </si>
  <si>
    <t>Finance BS</t>
  </si>
  <si>
    <t>Business Administration BS</t>
  </si>
  <si>
    <t>Human Resource Management BS</t>
  </si>
  <si>
    <t>Operations &amp; Supply Management BS</t>
  </si>
  <si>
    <t>Advanced Study Design/Innovation CERT</t>
  </si>
  <si>
    <t>Business Admin w/ Professional Tracks BS</t>
  </si>
  <si>
    <t>Marketing BS</t>
  </si>
  <si>
    <t>Public Relations BS</t>
  </si>
  <si>
    <t>Business Administration/Aviation BS</t>
  </si>
  <si>
    <t>Business Administration w/ Legal Studies BS</t>
  </si>
  <si>
    <t>SCHOOL OF EDUCATION</t>
  </si>
  <si>
    <t>Early Childhood Education AAS</t>
  </si>
  <si>
    <t>Early Childhood Education BS</t>
  </si>
  <si>
    <t>Source: Office of Institutional Research &amp; Testing</t>
  </si>
  <si>
    <t>Journalism &amp; Technical Communication BS</t>
  </si>
  <si>
    <t>Technical Education BS</t>
  </si>
  <si>
    <t>KENDALL</t>
  </si>
  <si>
    <t>DESIGN STUDIES</t>
  </si>
  <si>
    <t>OPTOMETRY</t>
  </si>
  <si>
    <t>Digital Media BFA</t>
  </si>
  <si>
    <t>Furniture Design BFA</t>
  </si>
  <si>
    <t>Graphic Design BFA</t>
  </si>
  <si>
    <t>Illustration BFA</t>
  </si>
  <si>
    <t>Industrial Design BFA</t>
  </si>
  <si>
    <t>Interior Design BFA</t>
  </si>
  <si>
    <t>Metals/Jewelry Design BFA</t>
  </si>
  <si>
    <t>Art Education BFA</t>
  </si>
  <si>
    <t>Master of Art Education</t>
  </si>
  <si>
    <t>Fine Arts Painting MFA</t>
  </si>
  <si>
    <t>Painting BFA</t>
  </si>
  <si>
    <t>Photography BFA</t>
  </si>
  <si>
    <t>Sculpture/Functional Art BFA</t>
  </si>
  <si>
    <t>FINE ARTS/FOUNDATION</t>
  </si>
  <si>
    <t>Drawing BFA</t>
  </si>
  <si>
    <t>Undecided BFA</t>
  </si>
  <si>
    <t>Optometry OD</t>
  </si>
  <si>
    <t>PHARMACY</t>
  </si>
  <si>
    <t>Pharmacy PD</t>
  </si>
  <si>
    <t>COLLEGE OF PROFESSIONAL &amp; TECHNOLOGICAL STUDIES</t>
  </si>
  <si>
    <t>ENGINEERING TECHNOLOGY</t>
  </si>
  <si>
    <t>AUTOMOTIVE</t>
  </si>
  <si>
    <t>CONSTRUCTION TECHNOLOGY &amp; MANAGEMENT</t>
  </si>
  <si>
    <t xml:space="preserve">ELECTRONICS/CNS </t>
  </si>
  <si>
    <t xml:space="preserve">HEAVY EQUIPMENT </t>
  </si>
  <si>
    <t>HVACR</t>
  </si>
  <si>
    <t xml:space="preserve">MECHANICAL DESIGN </t>
  </si>
  <si>
    <t>WELDING ENGINEERING TECHNOLOGY</t>
  </si>
  <si>
    <t>ARCHITECTURAL TECHNOLOGY &amp; FACILITY MANAGEMENT</t>
  </si>
  <si>
    <t>UNIVERSITY COLLEGE</t>
  </si>
  <si>
    <t>DEVELOPMENTAL PROGRAM &amp; CURRICULUM</t>
  </si>
  <si>
    <t>Architectural Technology AAS</t>
  </si>
  <si>
    <t>Automotive Service Technology AAS</t>
  </si>
  <si>
    <t>Automotive Management BS</t>
  </si>
  <si>
    <t>Automotive Engineering Technology BS</t>
  </si>
  <si>
    <t>Building Construction Technology AAS</t>
  </si>
  <si>
    <t>Construction Management BS</t>
  </si>
  <si>
    <t>Industrial Electronics Technology AAS</t>
  </si>
  <si>
    <t>Computer Networks &amp; Systems BS</t>
  </si>
  <si>
    <t>Electrical/Electronics Engineering Tech BS</t>
  </si>
  <si>
    <t>Heavy Equipment Technology AAS</t>
  </si>
  <si>
    <t>Heavy Equipment Service Engineering BS</t>
  </si>
  <si>
    <t>HVACR Technology AAS</t>
  </si>
  <si>
    <t>Mechanical Engineering Technology AAS</t>
  </si>
  <si>
    <t>Product Design Engineering Technology BS</t>
  </si>
  <si>
    <t>Mechanical Engineering Technology BS</t>
  </si>
  <si>
    <t>Manufacturing Engineering Technology BS</t>
  </si>
  <si>
    <t>Quality Technology CERT</t>
  </si>
  <si>
    <t>Plastics Engineering Technology BS</t>
  </si>
  <si>
    <t>Rubber Engineering Technology BS</t>
  </si>
  <si>
    <t>Surveying Technology AAS</t>
  </si>
  <si>
    <t>Surveying Engineering BS</t>
  </si>
  <si>
    <t>Welding Technology AAS</t>
  </si>
  <si>
    <t>Welding Engineering Technology BS</t>
  </si>
  <si>
    <t>General Studies AA</t>
  </si>
  <si>
    <t>Non-Degree Undergraduate</t>
  </si>
  <si>
    <t>Biology Education BS</t>
  </si>
  <si>
    <t>Chemistry Education BS</t>
  </si>
  <si>
    <t>Elementary Education BS</t>
  </si>
  <si>
    <t>English Education BS</t>
  </si>
  <si>
    <t>History Education BS</t>
  </si>
  <si>
    <t>Mathematics Education BS</t>
  </si>
  <si>
    <t>Political Science Education BS</t>
  </si>
  <si>
    <t>Pre-Teaching Elementary AA</t>
  </si>
  <si>
    <t>Pre-Teaching Secondary AA</t>
  </si>
  <si>
    <t>Social Studies/Elementary BS</t>
  </si>
  <si>
    <t>Television &amp; Digital Media Production BS</t>
  </si>
  <si>
    <t>MANUFACTURING ENGINEERING TECHNOLOGY</t>
  </si>
  <si>
    <t>PLASTICS &amp; RUBBER</t>
  </si>
  <si>
    <t>SURVEYING</t>
  </si>
  <si>
    <t>Allied Health Science BS</t>
  </si>
  <si>
    <t>Nursing BSN</t>
  </si>
  <si>
    <t xml:space="preserve">Computer Information Technology BS </t>
  </si>
  <si>
    <t>Advertising/Integrative Marketing Comm BS</t>
  </si>
  <si>
    <t>Business Data Analytics BS</t>
  </si>
  <si>
    <t>Community College Leadership EDD</t>
  </si>
  <si>
    <t>Fashion Studies BFA</t>
  </si>
  <si>
    <t>PROFESSIONAL &amp; TECHNOLOGICAL STUDIES</t>
  </si>
  <si>
    <t>Accountancy/Computer Info Systems BS</t>
  </si>
  <si>
    <t>Project Management CERT</t>
  </si>
  <si>
    <t>Architecture &amp; Sustainability BS</t>
  </si>
  <si>
    <t>Manufacturing Technology AAS</t>
  </si>
  <si>
    <t>Small Business Management  CERT</t>
  </si>
  <si>
    <t xml:space="preserve"> </t>
  </si>
  <si>
    <t>Collaborative Design BFA</t>
  </si>
  <si>
    <t>Medical Illustration BFA</t>
  </si>
  <si>
    <t>Educational Leadership  MS</t>
  </si>
  <si>
    <t>Busn Mgmt Mktg Tech Teaching BS</t>
  </si>
  <si>
    <t>Graphic Communication AAS</t>
  </si>
  <si>
    <t>Graphic Media Management  BS</t>
  </si>
  <si>
    <t>Information Security &amp; Intelligence MISI</t>
  </si>
  <si>
    <t>BIOLOGY</t>
  </si>
  <si>
    <t xml:space="preserve">Biology/Pre-Pharmacy BS </t>
  </si>
  <si>
    <t xml:space="preserve">Marketing AAS </t>
  </si>
  <si>
    <t>Criminal Justice Corrections BS</t>
  </si>
  <si>
    <t>Criminal Justice Generalist BS</t>
  </si>
  <si>
    <t>Criminal Justice Law Enforcement BS</t>
  </si>
  <si>
    <t>Medical Laboratory Science BS</t>
  </si>
  <si>
    <t>Special Program NDSP</t>
  </si>
  <si>
    <t>Automotive Management (2+2) BS</t>
  </si>
  <si>
    <t>HVACR Eng. Tech. &amp; Energy Mgmt. BS</t>
  </si>
  <si>
    <t>HEALTH PROFESSIONS</t>
  </si>
  <si>
    <t>ON</t>
  </si>
  <si>
    <t>OFF</t>
  </si>
  <si>
    <t>Plastics/Polymer Eng Tech AAS</t>
  </si>
  <si>
    <t>KEN</t>
  </si>
  <si>
    <t>Master of Social Work MSW</t>
  </si>
  <si>
    <t>Sports Communication BS</t>
  </si>
  <si>
    <t>Leadership and Supervision CERT</t>
  </si>
  <si>
    <t>Digital Media Software Engineering BS</t>
  </si>
  <si>
    <t>Nursing Education CERT</t>
  </si>
  <si>
    <t>Master of Architecture MARCH</t>
  </si>
  <si>
    <t>Printmaking BFA</t>
  </si>
  <si>
    <t>Visual and Critical Studies</t>
  </si>
  <si>
    <t>Integrative Studies BS</t>
  </si>
  <si>
    <t>Spanish for the Professions BS</t>
  </si>
  <si>
    <t>Industrial Chemistry BS</t>
  </si>
  <si>
    <t>Psychology AA</t>
  </si>
  <si>
    <t>Social Work AA</t>
  </si>
  <si>
    <t>Risk Management and Insurance BS</t>
  </si>
  <si>
    <t>Digital Marketing CERT</t>
  </si>
  <si>
    <t>Direct Marketing CERT</t>
  </si>
  <si>
    <t>Professional Brew Management AAS</t>
  </si>
  <si>
    <t>Career Tech Education Post Sec Admn MTE</t>
  </si>
  <si>
    <t>Career Tech Education Train Dev MTE</t>
  </si>
  <si>
    <t>Career &amp; Technical Education Instructor MTE</t>
  </si>
  <si>
    <t>Curriculum &amp; Instruction Subject Area MED</t>
  </si>
  <si>
    <t>Certification Social Studies CERT</t>
  </si>
  <si>
    <t>Social Studies Education BS</t>
  </si>
  <si>
    <t>Long Term Care CERT</t>
  </si>
  <si>
    <t>Master of Healthcare Admin MHA</t>
  </si>
  <si>
    <t>Master of Arts Design MA</t>
  </si>
  <si>
    <t>Actuarial Science BS</t>
  </si>
  <si>
    <t>Civil Eng Tech- Hwy Emphasis AAS</t>
  </si>
  <si>
    <t>Biochemistry BS</t>
  </si>
  <si>
    <t>Natural Science AS</t>
  </si>
  <si>
    <t>Information Security &amp; Intelligence AAS</t>
  </si>
  <si>
    <t>Criminal Justice AA</t>
  </si>
  <si>
    <t>Digital Media AS</t>
  </si>
  <si>
    <t>Respiratory Therapy BS</t>
  </si>
  <si>
    <t>Vascular Ultrasound CERT</t>
  </si>
  <si>
    <t>Digital Art and Design BFA</t>
  </si>
  <si>
    <t>Industrial Technology &amp; Mgmt BAS</t>
  </si>
  <si>
    <t>Digital Animation &amp; Game Design BAS</t>
  </si>
  <si>
    <t>Fast Track NDUG</t>
  </si>
  <si>
    <t>Certification - Math Education NDCT</t>
  </si>
  <si>
    <t>SOCIAL WORK</t>
  </si>
  <si>
    <t>CRIMINAL JUSTICE</t>
  </si>
  <si>
    <t>SCHOOL OF DIGITAL MEDIA</t>
  </si>
  <si>
    <t>LIBERAL ARTS &amp; SCIENCES/ARTS HISTORY</t>
  </si>
  <si>
    <t>*Music &amp; Entertainment Business BS</t>
  </si>
  <si>
    <t>Master of Business Administration MBA</t>
  </si>
  <si>
    <t>Master of Criminal Justice Administration MSCJ</t>
  </si>
  <si>
    <t>MICHIGAN COLLEGE OF OPTOMETRY</t>
  </si>
  <si>
    <t>Certification Graduate NDCT</t>
  </si>
  <si>
    <t>Integrative Studies AA</t>
  </si>
  <si>
    <t>DENTAL HYGIENE &amp; PUBLIC HEALTH</t>
  </si>
  <si>
    <t>Master of Public Health MPH</t>
  </si>
  <si>
    <t>Public Health BS</t>
  </si>
  <si>
    <t xml:space="preserve">Respiratory Care AAS </t>
  </si>
  <si>
    <t>Health Care Systems Admin BS</t>
  </si>
  <si>
    <t>Doctor of Nursing Practice DNP</t>
  </si>
  <si>
    <t>DIAGNOSTIC, LAB-THERAPEUTIC SCIENCE</t>
  </si>
  <si>
    <t>HEALTH ADMIN &amp; HEALTH INFORMATION</t>
  </si>
  <si>
    <t>Pro-Mo-Ted-Technical Education BS</t>
  </si>
  <si>
    <t>Certification Undergraduate NDCT</t>
  </si>
  <si>
    <t>Lean Technology</t>
  </si>
  <si>
    <t>Communication Studies AA</t>
  </si>
  <si>
    <t>Communication Studies BS</t>
  </si>
  <si>
    <t>Cybersecurity CERT</t>
  </si>
  <si>
    <t>Design BS</t>
  </si>
  <si>
    <t>Marketing Research CERT</t>
  </si>
  <si>
    <t>SCHOOL OF EDUCATION - Continued</t>
  </si>
  <si>
    <t>Biology/Pre-Physician Assnt. BS</t>
  </si>
  <si>
    <t>Project Management BS</t>
  </si>
  <si>
    <t>Art Education NDCT-K</t>
  </si>
  <si>
    <t>2021/22</t>
  </si>
  <si>
    <t>Construction Administration CERT</t>
  </si>
  <si>
    <t>Computerized Business Apps CERT</t>
  </si>
  <si>
    <t>Event Management CERT</t>
  </si>
  <si>
    <t>Design AFA</t>
  </si>
  <si>
    <t>Product Design BFA</t>
  </si>
  <si>
    <t>Ready For Life Academy NDUG</t>
  </si>
  <si>
    <t>Business to Business Marketing CERT</t>
  </si>
  <si>
    <t>Technical &amp; Professional Comm. Multimedia BS</t>
  </si>
  <si>
    <t>Social Justice BS</t>
  </si>
  <si>
    <t>Sports Communication CERT</t>
  </si>
  <si>
    <t>Industrial Chemistry Technology CERT</t>
  </si>
  <si>
    <t>MANAGEMENT - Continued</t>
  </si>
  <si>
    <t>SPORTS, ENTERTAINMENT, &amp; HOSPITALITY MANAGEMENT - Continued</t>
  </si>
  <si>
    <t>ARTS, SCIENCES AND EDUCATION</t>
  </si>
  <si>
    <t>2022/23</t>
  </si>
  <si>
    <t>ENGLISH, LITERATURE &amp; WORLD LANGUAGES</t>
  </si>
  <si>
    <t>SOCIAL &amp; BEHAVIORAL SCIENCES</t>
  </si>
  <si>
    <t>Biology/Pre-Physical Therapy BS</t>
  </si>
  <si>
    <t>Pre-Pharmacy AAS</t>
  </si>
  <si>
    <t>Art History Studio Option BA</t>
  </si>
  <si>
    <t>Art History Academic Option BA</t>
  </si>
  <si>
    <t>Art History Academic Option BS</t>
  </si>
  <si>
    <t>Community Leadership AA</t>
  </si>
  <si>
    <t>Adv CTE Administration</t>
  </si>
  <si>
    <t>Advanced Workforce Development</t>
  </si>
  <si>
    <t>Certification Elementary Education NDCT</t>
  </si>
  <si>
    <t xml:space="preserve">Computer Information Technology AAS </t>
  </si>
  <si>
    <t>Artificial Intelligence BS</t>
  </si>
  <si>
    <t>Advanced Studies Investment  CERT</t>
  </si>
  <si>
    <t>Advanced Studies Project Mgmt  CERT</t>
  </si>
  <si>
    <t>Digital Forensics/Cybersecurity CERT</t>
  </si>
  <si>
    <t>Economics BS</t>
  </si>
  <si>
    <t>Marketing  CERT</t>
  </si>
  <si>
    <t>Curriculum &amp; Instruction Special Needs MED</t>
  </si>
  <si>
    <t>Life Sci &amp; Pre-Med Illustration</t>
  </si>
  <si>
    <t>ACCOUNTANCY, FINANCE &amp; INFORMATION SYSTEMS</t>
  </si>
  <si>
    <t>*COLLEGE OF ARTS, SCIENCES AND EDUCATION</t>
  </si>
  <si>
    <t>Gerontology CERT</t>
  </si>
  <si>
    <t>2023/24</t>
  </si>
  <si>
    <t>Certification English Education NCT</t>
  </si>
  <si>
    <t>Geography Education BS</t>
  </si>
  <si>
    <t>Mathematics Education CERT</t>
  </si>
  <si>
    <t>Advanced Studies in Data Analytics CERT</t>
  </si>
  <si>
    <t>Data Science and Analytics MS</t>
  </si>
  <si>
    <t>*PGA Golf Management BS</t>
  </si>
  <si>
    <t>*Professional Tennis Management BS</t>
  </si>
  <si>
    <t>*Restaurant &amp; Food Industry Mgmt AAS</t>
  </si>
  <si>
    <t>*Hospitality Management BS</t>
  </si>
  <si>
    <t>*Hospitality Management  BS</t>
  </si>
  <si>
    <t>Professional Esports Production BS</t>
  </si>
  <si>
    <t>Restaurant &amp; Food Industry Mgmt CERT</t>
  </si>
  <si>
    <t>Engineering Technology AAS</t>
  </si>
  <si>
    <t>Product Design CERT</t>
  </si>
  <si>
    <t>Studio Arts AFA</t>
  </si>
  <si>
    <t>Studio Arts BFA</t>
  </si>
  <si>
    <t>2024/25</t>
  </si>
  <si>
    <t xml:space="preserve">Art History </t>
  </si>
  <si>
    <t>Technical Writing CERT</t>
  </si>
  <si>
    <t>Business Intelligence CERT</t>
  </si>
  <si>
    <t>Info Sys Assur, Strat, &amp; Gover CERT</t>
  </si>
  <si>
    <t>Manufacturing Operations Mgmt CERT</t>
  </si>
  <si>
    <t>Real Estate CERT</t>
  </si>
  <si>
    <t>*Fall 2023 &amp; Fall 2024 Students were enrolled in both the Marketing &amp; Sports, Entertainment &amp; Hospitality Management Departments.</t>
  </si>
  <si>
    <t>Facilities Management BS</t>
  </si>
  <si>
    <t>Facilities Management CERT</t>
  </si>
  <si>
    <t>Electronic Automation Eng Tech BS</t>
  </si>
  <si>
    <t>Industrial Automation Eng Tech AAS</t>
  </si>
  <si>
    <t>Curriculum &amp; Instruction Administrative MED</t>
  </si>
  <si>
    <t>Basic CNC Programming &amp; Machine Operation CERT</t>
  </si>
  <si>
    <t>Advanced Studies Business Intelligence CERT</t>
  </si>
  <si>
    <t>Professional Esport Production 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</si>
</sst>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Calibri"/>
      <family val="2"/>
      <scheme val="minor"/>
    </font>
    <font>
      <i/>
      <sz val="9"/>
      <name val="Calibri"/>
      <family val="2"/>
      <scheme val="minor"/>
    </font>
    <font>
      <sz val="8"/>
      <name val="Calibri"/>
      <family val="2"/>
      <scheme val="minor"/>
    </font>
    <font>
      <b/>
      <sz val="10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i/>
      <sz val="8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0" tint="-0.1499984740745262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indexed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24994659260841701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44">
    <xf numFmtId="0" fontId="0" fillId="0" borderId="0" xfId="0"/>
    <xf numFmtId="0" fontId="3" fillId="0" borderId="0" xfId="0" applyFont="1"/>
    <xf numFmtId="0" fontId="4" fillId="0" borderId="0" xfId="0" applyFont="1"/>
    <xf numFmtId="0" fontId="4" fillId="2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6" fillId="0" borderId="2" xfId="0" applyFont="1" applyBorder="1"/>
    <xf numFmtId="0" fontId="4" fillId="2" borderId="0" xfId="0" applyFont="1" applyFill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7" fillId="0" borderId="9" xfId="0" applyFont="1" applyBorder="1" applyAlignment="1">
      <alignment horizontal="left" indent="1"/>
    </xf>
    <xf numFmtId="0" fontId="8" fillId="0" borderId="0" xfId="0" applyFont="1" applyAlignment="1">
      <alignment horizontal="left" indent="1"/>
    </xf>
    <xf numFmtId="0" fontId="3" fillId="0" borderId="0" xfId="0" applyFont="1" applyAlignment="1">
      <alignment horizontal="center"/>
    </xf>
    <xf numFmtId="0" fontId="6" fillId="0" borderId="1" xfId="2" applyFont="1" applyBorder="1"/>
    <xf numFmtId="0" fontId="6" fillId="0" borderId="3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7" xfId="5" applyFont="1" applyBorder="1"/>
    <xf numFmtId="0" fontId="7" fillId="0" borderId="10" xfId="0" applyFont="1" applyBorder="1" applyAlignment="1">
      <alignment horizontal="left" indent="1"/>
    </xf>
    <xf numFmtId="3" fontId="4" fillId="0" borderId="0" xfId="0" applyNumberFormat="1" applyFont="1" applyAlignment="1">
      <alignment horizontal="center"/>
    </xf>
    <xf numFmtId="0" fontId="7" fillId="4" borderId="18" xfId="0" applyFont="1" applyFill="1" applyBorder="1" applyAlignment="1">
      <alignment horizontal="left" indent="1"/>
    </xf>
    <xf numFmtId="0" fontId="4" fillId="0" borderId="9" xfId="5" applyFont="1" applyBorder="1"/>
    <xf numFmtId="0" fontId="4" fillId="0" borderId="22" xfId="5" applyFont="1" applyBorder="1"/>
    <xf numFmtId="0" fontId="7" fillId="4" borderId="25" xfId="0" applyFont="1" applyFill="1" applyBorder="1" applyAlignment="1">
      <alignment horizontal="left" indent="1"/>
    </xf>
    <xf numFmtId="0" fontId="3" fillId="5" borderId="0" xfId="0" applyFont="1" applyFill="1"/>
    <xf numFmtId="0" fontId="4" fillId="0" borderId="23" xfId="5" applyFont="1" applyBorder="1"/>
    <xf numFmtId="0" fontId="7" fillId="5" borderId="0" xfId="0" applyFont="1" applyFill="1" applyAlignment="1">
      <alignment horizontal="left" indent="1"/>
    </xf>
    <xf numFmtId="3" fontId="6" fillId="5" borderId="0" xfId="0" applyNumberFormat="1" applyFont="1" applyFill="1" applyAlignment="1">
      <alignment horizontal="center"/>
    </xf>
    <xf numFmtId="0" fontId="4" fillId="5" borderId="0" xfId="0" applyFont="1" applyFill="1"/>
    <xf numFmtId="0" fontId="8" fillId="0" borderId="0" xfId="0" applyFont="1"/>
    <xf numFmtId="0" fontId="11" fillId="0" borderId="0" xfId="0" applyFont="1"/>
    <xf numFmtId="0" fontId="10" fillId="0" borderId="0" xfId="0" applyFont="1"/>
    <xf numFmtId="3" fontId="6" fillId="0" borderId="10" xfId="0" applyNumberFormat="1" applyFont="1" applyBorder="1" applyAlignment="1">
      <alignment horizontal="center"/>
    </xf>
    <xf numFmtId="3" fontId="6" fillId="2" borderId="11" xfId="0" applyNumberFormat="1" applyFont="1" applyFill="1" applyBorder="1" applyAlignment="1">
      <alignment horizontal="center"/>
    </xf>
    <xf numFmtId="3" fontId="6" fillId="3" borderId="12" xfId="0" applyNumberFormat="1" applyFon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6" fillId="0" borderId="11" xfId="0" applyFont="1" applyBorder="1"/>
    <xf numFmtId="0" fontId="4" fillId="0" borderId="11" xfId="0" applyFont="1" applyBorder="1" applyAlignment="1">
      <alignment horizontal="center"/>
    </xf>
    <xf numFmtId="3" fontId="6" fillId="2" borderId="20" xfId="0" applyNumberFormat="1" applyFont="1" applyFill="1" applyBorder="1" applyAlignment="1">
      <alignment horizontal="center"/>
    </xf>
    <xf numFmtId="3" fontId="6" fillId="3" borderId="21" xfId="0" applyNumberFormat="1" applyFont="1" applyFill="1" applyBorder="1" applyAlignment="1">
      <alignment horizontal="center"/>
    </xf>
    <xf numFmtId="3" fontId="6" fillId="0" borderId="19" xfId="0" applyNumberFormat="1" applyFont="1" applyBorder="1" applyAlignment="1">
      <alignment horizontal="center"/>
    </xf>
    <xf numFmtId="3" fontId="4" fillId="5" borderId="0" xfId="0" applyNumberFormat="1" applyFont="1" applyFill="1"/>
    <xf numFmtId="0" fontId="6" fillId="0" borderId="1" xfId="2" applyFont="1" applyBorder="1" applyAlignment="1">
      <alignment horizontal="left"/>
    </xf>
    <xf numFmtId="0" fontId="6" fillId="0" borderId="2" xfId="0" applyFont="1" applyBorder="1" applyAlignment="1">
      <alignment horizontal="left"/>
    </xf>
    <xf numFmtId="3" fontId="4" fillId="5" borderId="27" xfId="0" applyNumberFormat="1" applyFont="1" applyFill="1" applyBorder="1" applyAlignment="1">
      <alignment horizontal="center"/>
    </xf>
    <xf numFmtId="0" fontId="6" fillId="5" borderId="2" xfId="0" applyFont="1" applyFill="1" applyBorder="1"/>
    <xf numFmtId="0" fontId="3" fillId="0" borderId="2" xfId="0" applyFont="1" applyBorder="1"/>
    <xf numFmtId="0" fontId="7" fillId="0" borderId="0" xfId="0" applyFont="1" applyAlignment="1">
      <alignment horizontal="left" indent="1"/>
    </xf>
    <xf numFmtId="3" fontId="6" fillId="0" borderId="0" xfId="0" applyNumberFormat="1" applyFont="1" applyAlignment="1">
      <alignment horizontal="center"/>
    </xf>
    <xf numFmtId="0" fontId="12" fillId="5" borderId="0" xfId="0" applyFont="1" applyFill="1" applyAlignment="1">
      <alignment horizontal="left" indent="1"/>
    </xf>
    <xf numFmtId="0" fontId="6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14" fillId="0" borderId="0" xfId="0" applyFont="1" applyAlignment="1">
      <alignment horizontal="left" indent="1"/>
    </xf>
    <xf numFmtId="0" fontId="13" fillId="0" borderId="0" xfId="0" applyFont="1" applyAlignment="1">
      <alignment horizontal="center"/>
    </xf>
    <xf numFmtId="0" fontId="11" fillId="5" borderId="0" xfId="0" applyFont="1" applyFill="1"/>
    <xf numFmtId="0" fontId="14" fillId="0" borderId="0" xfId="0" applyFont="1" applyAlignment="1" applyProtection="1">
      <alignment horizontal="left" vertical="top" wrapText="1" indent="1"/>
      <protection locked="0"/>
    </xf>
    <xf numFmtId="0" fontId="14" fillId="0" borderId="0" xfId="0" applyFont="1" applyAlignment="1" applyProtection="1">
      <alignment vertical="top" wrapText="1"/>
      <protection locked="0"/>
    </xf>
    <xf numFmtId="0" fontId="1" fillId="0" borderId="0" xfId="0" applyFont="1"/>
    <xf numFmtId="3" fontId="6" fillId="3" borderId="11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2" borderId="0" xfId="0" applyFont="1" applyFill="1"/>
    <xf numFmtId="0" fontId="6" fillId="0" borderId="0" xfId="0" applyFont="1"/>
    <xf numFmtId="0" fontId="4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3" fillId="3" borderId="12" xfId="0" applyFont="1" applyFill="1" applyBorder="1"/>
    <xf numFmtId="0" fontId="3" fillId="3" borderId="8" xfId="0" applyFont="1" applyFill="1" applyBorder="1"/>
    <xf numFmtId="0" fontId="3" fillId="3" borderId="6" xfId="0" applyFont="1" applyFill="1" applyBorder="1"/>
    <xf numFmtId="0" fontId="6" fillId="0" borderId="3" xfId="0" applyFont="1" applyBorder="1" applyAlignment="1">
      <alignment horizontal="left"/>
    </xf>
    <xf numFmtId="0" fontId="9" fillId="5" borderId="0" xfId="0" applyFont="1" applyFill="1" applyAlignment="1">
      <alignment horizontal="center"/>
    </xf>
    <xf numFmtId="0" fontId="1" fillId="5" borderId="0" xfId="0" applyFont="1" applyFill="1"/>
    <xf numFmtId="0" fontId="9" fillId="0" borderId="10" xfId="0" applyFont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9" fillId="2" borderId="20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9" fillId="3" borderId="21" xfId="0" applyFont="1" applyFill="1" applyBorder="1" applyAlignment="1">
      <alignment horizontal="center"/>
    </xf>
    <xf numFmtId="3" fontId="6" fillId="0" borderId="20" xfId="0" applyNumberFormat="1" applyFont="1" applyBorder="1" applyAlignment="1">
      <alignment horizontal="center"/>
    </xf>
    <xf numFmtId="0" fontId="6" fillId="3" borderId="21" xfId="0" applyFont="1" applyFill="1" applyBorder="1" applyAlignment="1">
      <alignment horizontal="center"/>
    </xf>
    <xf numFmtId="0" fontId="6" fillId="2" borderId="20" xfId="0" applyFont="1" applyFill="1" applyBorder="1" applyAlignment="1">
      <alignment horizontal="center"/>
    </xf>
    <xf numFmtId="0" fontId="6" fillId="5" borderId="20" xfId="0" applyFont="1" applyFill="1" applyBorder="1" applyAlignment="1">
      <alignment horizontal="center"/>
    </xf>
    <xf numFmtId="0" fontId="9" fillId="5" borderId="20" xfId="0" applyFont="1" applyFill="1" applyBorder="1" applyAlignment="1">
      <alignment horizontal="center"/>
    </xf>
    <xf numFmtId="3" fontId="6" fillId="5" borderId="10" xfId="0" applyNumberFormat="1" applyFont="1" applyFill="1" applyBorder="1" applyAlignment="1">
      <alignment horizontal="center"/>
    </xf>
    <xf numFmtId="0" fontId="7" fillId="5" borderId="0" xfId="0" applyFont="1" applyFill="1" applyAlignment="1">
      <alignment horizontal="left"/>
    </xf>
    <xf numFmtId="0" fontId="10" fillId="0" borderId="0" xfId="5" applyFont="1"/>
    <xf numFmtId="3" fontId="10" fillId="5" borderId="0" xfId="0" applyNumberFormat="1" applyFont="1" applyFill="1" applyAlignment="1">
      <alignment horizontal="center"/>
    </xf>
    <xf numFmtId="0" fontId="2" fillId="0" borderId="0" xfId="0" applyFont="1" applyAlignment="1">
      <alignment horizontal="center"/>
    </xf>
    <xf numFmtId="0" fontId="4" fillId="0" borderId="9" xfId="10" applyFont="1" applyBorder="1"/>
    <xf numFmtId="0" fontId="4" fillId="0" borderId="22" xfId="10" applyFont="1" applyBorder="1"/>
    <xf numFmtId="0" fontId="4" fillId="0" borderId="22" xfId="0" applyFont="1" applyBorder="1"/>
    <xf numFmtId="3" fontId="6" fillId="0" borderId="19" xfId="5" applyNumberFormat="1" applyFont="1" applyBorder="1" applyAlignment="1" applyProtection="1">
      <alignment horizontal="center"/>
      <protection locked="0"/>
    </xf>
    <xf numFmtId="3" fontId="6" fillId="2" borderId="11" xfId="5" applyNumberFormat="1" applyFont="1" applyFill="1" applyBorder="1" applyAlignment="1" applyProtection="1">
      <alignment horizontal="center"/>
      <protection locked="0"/>
    </xf>
    <xf numFmtId="3" fontId="6" fillId="3" borderId="21" xfId="5" applyNumberFormat="1" applyFont="1" applyFill="1" applyBorder="1" applyAlignment="1" applyProtection="1">
      <alignment horizontal="center"/>
      <protection locked="0"/>
    </xf>
    <xf numFmtId="3" fontId="6" fillId="2" borderId="20" xfId="5" applyNumberFormat="1" applyFont="1" applyFill="1" applyBorder="1" applyAlignment="1" applyProtection="1">
      <alignment horizontal="center"/>
      <protection locked="0"/>
    </xf>
    <xf numFmtId="3" fontId="6" fillId="3" borderId="12" xfId="5" applyNumberFormat="1" applyFont="1" applyFill="1" applyBorder="1" applyAlignment="1" applyProtection="1">
      <alignment horizontal="center"/>
      <protection locked="0"/>
    </xf>
    <xf numFmtId="0" fontId="8" fillId="5" borderId="0" xfId="0" applyFont="1" applyFill="1" applyAlignment="1" applyProtection="1">
      <alignment horizontal="left" indent="1"/>
      <protection locked="0"/>
    </xf>
    <xf numFmtId="0" fontId="4" fillId="0" borderId="9" xfId="3" applyFont="1" applyBorder="1"/>
    <xf numFmtId="0" fontId="4" fillId="0" borderId="7" xfId="5" applyFont="1" applyBorder="1" applyAlignment="1" applyProtection="1">
      <alignment horizontal="center"/>
      <protection locked="0"/>
    </xf>
    <xf numFmtId="0" fontId="4" fillId="0" borderId="29" xfId="9" applyFont="1" applyBorder="1"/>
    <xf numFmtId="0" fontId="7" fillId="0" borderId="22" xfId="0" applyFont="1" applyBorder="1" applyAlignment="1">
      <alignment horizontal="left" indent="1"/>
    </xf>
    <xf numFmtId="0" fontId="8" fillId="0" borderId="0" xfId="0" applyFont="1" applyAlignment="1" applyProtection="1">
      <alignment horizontal="left" indent="1"/>
      <protection locked="0"/>
    </xf>
    <xf numFmtId="0" fontId="4" fillId="0" borderId="22" xfId="3" applyFont="1" applyBorder="1"/>
    <xf numFmtId="0" fontId="4" fillId="0" borderId="26" xfId="0" applyFont="1" applyBorder="1"/>
    <xf numFmtId="0" fontId="4" fillId="0" borderId="23" xfId="3" applyFont="1" applyBorder="1"/>
    <xf numFmtId="3" fontId="6" fillId="6" borderId="20" xfId="5" applyNumberFormat="1" applyFont="1" applyFill="1" applyBorder="1" applyAlignment="1" applyProtection="1">
      <alignment horizontal="center"/>
      <protection locked="0"/>
    </xf>
    <xf numFmtId="3" fontId="6" fillId="7" borderId="21" xfId="5" applyNumberFormat="1" applyFont="1" applyFill="1" applyBorder="1" applyAlignment="1" applyProtection="1">
      <alignment horizontal="center"/>
      <protection locked="0"/>
    </xf>
    <xf numFmtId="3" fontId="4" fillId="3" borderId="8" xfId="0" applyNumberFormat="1" applyFont="1" applyFill="1" applyBorder="1" applyAlignment="1">
      <alignment horizontal="center"/>
    </xf>
    <xf numFmtId="0" fontId="4" fillId="2" borderId="0" xfId="0" applyFont="1" applyFill="1"/>
    <xf numFmtId="0" fontId="4" fillId="0" borderId="0" xfId="5" applyFont="1" applyAlignment="1" applyProtection="1">
      <alignment horizontal="center"/>
      <protection locked="0"/>
    </xf>
    <xf numFmtId="0" fontId="6" fillId="0" borderId="19" xfId="0" applyFont="1" applyBorder="1" applyAlignment="1">
      <alignment horizontal="center"/>
    </xf>
    <xf numFmtId="0" fontId="7" fillId="0" borderId="24" xfId="0" applyFont="1" applyBorder="1" applyAlignment="1">
      <alignment horizontal="left" indent="1"/>
    </xf>
    <xf numFmtId="0" fontId="6" fillId="0" borderId="10" xfId="0" applyFont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0" fontId="6" fillId="3" borderId="12" xfId="0" applyFont="1" applyFill="1" applyBorder="1" applyAlignment="1">
      <alignment horizontal="center"/>
    </xf>
    <xf numFmtId="0" fontId="7" fillId="0" borderId="0" xfId="0" applyFont="1"/>
    <xf numFmtId="0" fontId="4" fillId="0" borderId="9" xfId="14" applyFont="1" applyBorder="1"/>
    <xf numFmtId="0" fontId="6" fillId="0" borderId="10" xfId="2" applyFont="1" applyBorder="1"/>
    <xf numFmtId="0" fontId="4" fillId="0" borderId="0" xfId="0" applyFont="1" applyAlignment="1" applyProtection="1">
      <alignment horizontal="center"/>
      <protection locked="0"/>
    </xf>
    <xf numFmtId="0" fontId="4" fillId="0" borderId="9" xfId="2" applyFont="1" applyBorder="1"/>
    <xf numFmtId="0" fontId="4" fillId="6" borderId="0" xfId="0" applyFont="1" applyFill="1" applyAlignment="1">
      <alignment horizontal="center"/>
    </xf>
    <xf numFmtId="0" fontId="6" fillId="7" borderId="8" xfId="0" applyFont="1" applyFill="1" applyBorder="1" applyAlignment="1">
      <alignment horizontal="center"/>
    </xf>
    <xf numFmtId="0" fontId="4" fillId="0" borderId="22" xfId="2" applyFont="1" applyBorder="1"/>
    <xf numFmtId="0" fontId="4" fillId="0" borderId="23" xfId="0" applyFont="1" applyBorder="1"/>
    <xf numFmtId="0" fontId="4" fillId="0" borderId="9" xfId="0" applyFont="1" applyBorder="1"/>
    <xf numFmtId="3" fontId="6" fillId="0" borderId="4" xfId="0" applyNumberFormat="1" applyFont="1" applyBorder="1" applyAlignment="1">
      <alignment horizontal="center"/>
    </xf>
    <xf numFmtId="3" fontId="6" fillId="0" borderId="32" xfId="0" applyNumberFormat="1" applyFont="1" applyBorder="1" applyAlignment="1">
      <alignment horizontal="center"/>
    </xf>
    <xf numFmtId="3" fontId="6" fillId="3" borderId="20" xfId="0" applyNumberFormat="1" applyFont="1" applyFill="1" applyBorder="1" applyAlignment="1">
      <alignment horizontal="center"/>
    </xf>
    <xf numFmtId="3" fontId="6" fillId="0" borderId="10" xfId="5" applyNumberFormat="1" applyFont="1" applyBorder="1" applyAlignment="1" applyProtection="1">
      <alignment horizontal="center"/>
      <protection locked="0"/>
    </xf>
    <xf numFmtId="0" fontId="4" fillId="0" borderId="7" xfId="9" applyFont="1" applyBorder="1"/>
    <xf numFmtId="0" fontId="4" fillId="0" borderId="22" xfId="9" applyFont="1" applyBorder="1"/>
    <xf numFmtId="3" fontId="6" fillId="0" borderId="11" xfId="0" applyNumberFormat="1" applyFont="1" applyBorder="1" applyAlignment="1">
      <alignment horizontal="center"/>
    </xf>
    <xf numFmtId="0" fontId="4" fillId="0" borderId="0" xfId="5" applyFont="1"/>
    <xf numFmtId="0" fontId="6" fillId="0" borderId="1" xfId="0" applyFont="1" applyBorder="1"/>
    <xf numFmtId="0" fontId="6" fillId="0" borderId="3" xfId="0" applyFont="1" applyBorder="1"/>
    <xf numFmtId="0" fontId="4" fillId="0" borderId="7" xfId="0" applyFont="1" applyBorder="1"/>
    <xf numFmtId="3" fontId="4" fillId="0" borderId="4" xfId="0" applyNumberFormat="1" applyFont="1" applyBorder="1" applyAlignment="1">
      <alignment horizontal="center"/>
    </xf>
    <xf numFmtId="3" fontId="4" fillId="2" borderId="5" xfId="0" applyNumberFormat="1" applyFont="1" applyFill="1" applyBorder="1" applyAlignment="1">
      <alignment horizontal="center"/>
    </xf>
    <xf numFmtId="3" fontId="4" fillId="3" borderId="6" xfId="0" applyNumberFormat="1" applyFont="1" applyFill="1" applyBorder="1" applyAlignment="1">
      <alignment horizontal="center"/>
    </xf>
    <xf numFmtId="3" fontId="4" fillId="0" borderId="10" xfId="0" applyNumberFormat="1" applyFont="1" applyBorder="1" applyAlignment="1">
      <alignment horizontal="center"/>
    </xf>
    <xf numFmtId="3" fontId="4" fillId="2" borderId="11" xfId="0" applyNumberFormat="1" applyFont="1" applyFill="1" applyBorder="1" applyAlignment="1">
      <alignment horizontal="center"/>
    </xf>
    <xf numFmtId="3" fontId="4" fillId="3" borderId="12" xfId="0" applyNumberFormat="1" applyFont="1" applyFill="1" applyBorder="1" applyAlignment="1">
      <alignment horizontal="center"/>
    </xf>
    <xf numFmtId="3" fontId="4" fillId="0" borderId="7" xfId="0" applyNumberFormat="1" applyFont="1" applyBorder="1" applyAlignment="1">
      <alignment horizontal="center"/>
    </xf>
    <xf numFmtId="3" fontId="4" fillId="2" borderId="0" xfId="0" applyNumberFormat="1" applyFont="1" applyFill="1" applyAlignment="1">
      <alignment horizontal="center"/>
    </xf>
    <xf numFmtId="3" fontId="6" fillId="5" borderId="20" xfId="0" applyNumberFormat="1" applyFont="1" applyFill="1" applyBorder="1" applyAlignment="1">
      <alignment horizontal="center"/>
    </xf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3" fontId="4" fillId="0" borderId="5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3" xfId="0" applyNumberFormat="1" applyFont="1" applyBorder="1" applyAlignment="1">
      <alignment horizontal="center"/>
    </xf>
    <xf numFmtId="3" fontId="4" fillId="5" borderId="0" xfId="0" applyNumberFormat="1" applyFont="1" applyFill="1" applyAlignment="1">
      <alignment horizontal="center"/>
    </xf>
    <xf numFmtId="3" fontId="6" fillId="5" borderId="19" xfId="0" applyNumberFormat="1" applyFont="1" applyFill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4" fillId="0" borderId="3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4" fillId="3" borderId="21" xfId="0" applyFont="1" applyFill="1" applyBorder="1" applyAlignment="1">
      <alignment horizontal="center"/>
    </xf>
    <xf numFmtId="3" fontId="6" fillId="0" borderId="27" xfId="0" applyNumberFormat="1" applyFont="1" applyBorder="1" applyAlignment="1">
      <alignment horizontal="center"/>
    </xf>
    <xf numFmtId="0" fontId="7" fillId="0" borderId="27" xfId="0" applyFont="1" applyBorder="1" applyAlignment="1">
      <alignment horizontal="left" indent="1"/>
    </xf>
    <xf numFmtId="0" fontId="4" fillId="0" borderId="27" xfId="0" applyFont="1" applyBorder="1" applyAlignment="1">
      <alignment horizontal="center"/>
    </xf>
    <xf numFmtId="0" fontId="11" fillId="0" borderId="5" xfId="0" applyFont="1" applyBorder="1"/>
    <xf numFmtId="3" fontId="6" fillId="5" borderId="11" xfId="0" applyNumberFormat="1" applyFont="1" applyFill="1" applyBorder="1" applyAlignment="1">
      <alignment horizontal="center"/>
    </xf>
    <xf numFmtId="0" fontId="16" fillId="2" borderId="0" xfId="0" applyFont="1" applyFill="1" applyAlignment="1">
      <alignment horizontal="center"/>
    </xf>
    <xf numFmtId="0" fontId="16" fillId="2" borderId="5" xfId="0" applyFont="1" applyFill="1" applyBorder="1" applyAlignment="1">
      <alignment horizontal="center"/>
    </xf>
    <xf numFmtId="0" fontId="17" fillId="5" borderId="0" xfId="0" applyFont="1" applyFill="1" applyAlignment="1">
      <alignment horizontal="center"/>
    </xf>
    <xf numFmtId="3" fontId="6" fillId="3" borderId="38" xfId="0" applyNumberFormat="1" applyFont="1" applyFill="1" applyBorder="1" applyAlignment="1">
      <alignment horizontal="center"/>
    </xf>
    <xf numFmtId="0" fontId="12" fillId="0" borderId="0" xfId="0" applyFont="1" applyAlignment="1">
      <alignment horizontal="left" indent="1"/>
    </xf>
    <xf numFmtId="3" fontId="6" fillId="2" borderId="21" xfId="0" applyNumberFormat="1" applyFont="1" applyFill="1" applyBorder="1" applyAlignment="1">
      <alignment horizontal="center"/>
    </xf>
    <xf numFmtId="0" fontId="7" fillId="4" borderId="27" xfId="0" applyFont="1" applyFill="1" applyBorder="1" applyAlignment="1">
      <alignment horizontal="left" indent="1"/>
    </xf>
    <xf numFmtId="3" fontId="6" fillId="4" borderId="27" xfId="0" applyNumberFormat="1" applyFont="1" applyFill="1" applyBorder="1" applyAlignment="1">
      <alignment horizontal="center"/>
    </xf>
    <xf numFmtId="0" fontId="6" fillId="0" borderId="29" xfId="7" applyFont="1" applyBorder="1"/>
    <xf numFmtId="0" fontId="4" fillId="0" borderId="1" xfId="5" applyFont="1" applyBorder="1" applyAlignment="1" applyProtection="1">
      <alignment horizontal="center"/>
      <protection locked="0"/>
    </xf>
    <xf numFmtId="0" fontId="6" fillId="0" borderId="2" xfId="2" applyFont="1" applyBorder="1"/>
    <xf numFmtId="0" fontId="6" fillId="0" borderId="3" xfId="2" applyFont="1" applyBorder="1"/>
    <xf numFmtId="0" fontId="6" fillId="0" borderId="29" xfId="2" applyFont="1" applyBorder="1"/>
    <xf numFmtId="0" fontId="7" fillId="5" borderId="0" xfId="0" applyFont="1" applyFill="1"/>
    <xf numFmtId="0" fontId="6" fillId="0" borderId="1" xfId="5" applyFont="1" applyBorder="1"/>
    <xf numFmtId="0" fontId="4" fillId="0" borderId="2" xfId="5" applyFont="1" applyBorder="1"/>
    <xf numFmtId="0" fontId="4" fillId="0" borderId="3" xfId="5" applyFont="1" applyBorder="1"/>
    <xf numFmtId="0" fontId="9" fillId="0" borderId="11" xfId="0" applyFont="1" applyBorder="1" applyAlignment="1">
      <alignment horizontal="center"/>
    </xf>
    <xf numFmtId="0" fontId="18" fillId="0" borderId="22" xfId="0" applyFont="1" applyBorder="1"/>
    <xf numFmtId="0" fontId="9" fillId="4" borderId="18" xfId="0" applyFont="1" applyFill="1" applyBorder="1" applyAlignment="1">
      <alignment horizontal="center"/>
    </xf>
    <xf numFmtId="0" fontId="9" fillId="4" borderId="16" xfId="0" applyFont="1" applyFill="1" applyBorder="1" applyAlignment="1">
      <alignment horizontal="center"/>
    </xf>
    <xf numFmtId="0" fontId="9" fillId="4" borderId="17" xfId="0" applyFont="1" applyFill="1" applyBorder="1" applyAlignment="1">
      <alignment horizontal="center"/>
    </xf>
    <xf numFmtId="0" fontId="9" fillId="4" borderId="35" xfId="0" applyFont="1" applyFill="1" applyBorder="1" applyAlignment="1">
      <alignment horizontal="center"/>
    </xf>
    <xf numFmtId="0" fontId="9" fillId="4" borderId="33" xfId="0" applyFont="1" applyFill="1" applyBorder="1" applyAlignment="1">
      <alignment horizontal="center"/>
    </xf>
    <xf numFmtId="0" fontId="9" fillId="4" borderId="34" xfId="0" applyFont="1" applyFill="1" applyBorder="1" applyAlignment="1">
      <alignment horizontal="center"/>
    </xf>
    <xf numFmtId="3" fontId="6" fillId="4" borderId="18" xfId="0" applyNumberFormat="1" applyFont="1" applyFill="1" applyBorder="1" applyAlignment="1">
      <alignment horizontal="center"/>
    </xf>
    <xf numFmtId="3" fontId="6" fillId="4" borderId="16" xfId="0" applyNumberFormat="1" applyFont="1" applyFill="1" applyBorder="1" applyAlignment="1">
      <alignment horizontal="center"/>
    </xf>
    <xf numFmtId="3" fontId="6" fillId="4" borderId="17" xfId="0" applyNumberFormat="1" applyFont="1" applyFill="1" applyBorder="1" applyAlignment="1">
      <alignment horizontal="center"/>
    </xf>
    <xf numFmtId="0" fontId="6" fillId="4" borderId="35" xfId="0" applyFont="1" applyFill="1" applyBorder="1" applyAlignment="1">
      <alignment horizontal="center"/>
    </xf>
    <xf numFmtId="0" fontId="6" fillId="4" borderId="33" xfId="0" applyFont="1" applyFill="1" applyBorder="1" applyAlignment="1">
      <alignment horizontal="center"/>
    </xf>
    <xf numFmtId="0" fontId="6" fillId="4" borderId="34" xfId="0" applyFont="1" applyFill="1" applyBorder="1" applyAlignment="1">
      <alignment horizontal="center"/>
    </xf>
    <xf numFmtId="3" fontId="6" fillId="0" borderId="18" xfId="0" applyNumberFormat="1" applyFont="1" applyBorder="1" applyAlignment="1">
      <alignment horizontal="center"/>
    </xf>
    <xf numFmtId="3" fontId="6" fillId="0" borderId="16" xfId="0" applyNumberFormat="1" applyFont="1" applyBorder="1" applyAlignment="1">
      <alignment horizontal="center"/>
    </xf>
    <xf numFmtId="3" fontId="6" fillId="0" borderId="17" xfId="0" applyNumberFormat="1" applyFont="1" applyBorder="1" applyAlignment="1">
      <alignment horizontal="center"/>
    </xf>
    <xf numFmtId="3" fontId="9" fillId="4" borderId="18" xfId="0" applyNumberFormat="1" applyFont="1" applyFill="1" applyBorder="1" applyAlignment="1">
      <alignment horizontal="center"/>
    </xf>
    <xf numFmtId="3" fontId="6" fillId="4" borderId="30" xfId="0" applyNumberFormat="1" applyFont="1" applyFill="1" applyBorder="1" applyAlignment="1">
      <alignment horizontal="center"/>
    </xf>
    <xf numFmtId="3" fontId="6" fillId="4" borderId="31" xfId="0" applyNumberFormat="1" applyFont="1" applyFill="1" applyBorder="1" applyAlignment="1">
      <alignment horizontal="center"/>
    </xf>
    <xf numFmtId="3" fontId="6" fillId="4" borderId="35" xfId="0" applyNumberFormat="1" applyFont="1" applyFill="1" applyBorder="1" applyAlignment="1">
      <alignment horizontal="center"/>
    </xf>
    <xf numFmtId="3" fontId="6" fillId="4" borderId="33" xfId="0" applyNumberFormat="1" applyFont="1" applyFill="1" applyBorder="1" applyAlignment="1">
      <alignment horizontal="center"/>
    </xf>
    <xf numFmtId="3" fontId="6" fillId="4" borderId="34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1" xfId="2" applyFont="1" applyBorder="1" applyAlignment="1">
      <alignment horizontal="left"/>
    </xf>
    <xf numFmtId="0" fontId="6" fillId="0" borderId="2" xfId="2" applyFont="1" applyBorder="1" applyAlignment="1">
      <alignment horizontal="left"/>
    </xf>
    <xf numFmtId="0" fontId="6" fillId="0" borderId="1" xfId="0" quotePrefix="1" applyFont="1" applyBorder="1" applyAlignment="1">
      <alignment horizontal="center" vertical="center"/>
    </xf>
    <xf numFmtId="0" fontId="6" fillId="0" borderId="2" xfId="0" quotePrefix="1" applyFont="1" applyBorder="1" applyAlignment="1">
      <alignment horizontal="center" vertical="center"/>
    </xf>
    <xf numFmtId="0" fontId="6" fillId="0" borderId="3" xfId="0" quotePrefix="1" applyFont="1" applyBorder="1" applyAlignment="1">
      <alignment horizontal="center" vertical="center"/>
    </xf>
    <xf numFmtId="3" fontId="6" fillId="0" borderId="30" xfId="0" applyNumberFormat="1" applyFont="1" applyBorder="1" applyAlignment="1">
      <alignment horizontal="center"/>
    </xf>
    <xf numFmtId="3" fontId="6" fillId="0" borderId="31" xfId="0" applyNumberFormat="1" applyFont="1" applyBorder="1" applyAlignment="1">
      <alignment horizontal="center"/>
    </xf>
    <xf numFmtId="3" fontId="6" fillId="4" borderId="13" xfId="0" applyNumberFormat="1" applyFont="1" applyFill="1" applyBorder="1" applyAlignment="1">
      <alignment horizontal="center"/>
    </xf>
    <xf numFmtId="3" fontId="6" fillId="4" borderId="14" xfId="0" applyNumberFormat="1" applyFont="1" applyFill="1" applyBorder="1" applyAlignment="1">
      <alignment horizontal="center"/>
    </xf>
    <xf numFmtId="0" fontId="5" fillId="0" borderId="0" xfId="0" applyFont="1" applyAlignment="1">
      <alignment horizontal="center" vertical="center" wrapText="1"/>
    </xf>
    <xf numFmtId="3" fontId="6" fillId="4" borderId="28" xfId="0" applyNumberFormat="1" applyFont="1" applyFill="1" applyBorder="1" applyAlignment="1">
      <alignment horizontal="center"/>
    </xf>
    <xf numFmtId="3" fontId="6" fillId="4" borderId="36" xfId="0" applyNumberFormat="1" applyFont="1" applyFill="1" applyBorder="1" applyAlignment="1">
      <alignment horizontal="center"/>
    </xf>
    <xf numFmtId="3" fontId="6" fillId="0" borderId="36" xfId="0" applyNumberFormat="1" applyFont="1" applyBorder="1" applyAlignment="1">
      <alignment horizontal="center"/>
    </xf>
    <xf numFmtId="3" fontId="6" fillId="4" borderId="15" xfId="0" applyNumberFormat="1" applyFont="1" applyFill="1" applyBorder="1" applyAlignment="1">
      <alignment horizontal="center"/>
    </xf>
    <xf numFmtId="0" fontId="6" fillId="0" borderId="1" xfId="2" applyFont="1" applyBorder="1"/>
    <xf numFmtId="0" fontId="6" fillId="0" borderId="2" xfId="2" applyFont="1" applyBorder="1"/>
    <xf numFmtId="0" fontId="6" fillId="0" borderId="3" xfId="2" applyFont="1" applyBorder="1"/>
    <xf numFmtId="0" fontId="5" fillId="0" borderId="6" xfId="0" applyFont="1" applyBorder="1" applyAlignment="1">
      <alignment horizontal="center" vertical="center" wrapText="1"/>
    </xf>
    <xf numFmtId="0" fontId="6" fillId="0" borderId="3" xfId="2" applyFont="1" applyBorder="1" applyAlignment="1">
      <alignment horizontal="left"/>
    </xf>
    <xf numFmtId="0" fontId="6" fillId="0" borderId="35" xfId="0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6" fillId="0" borderId="34" xfId="0" applyFont="1" applyBorder="1" applyAlignment="1">
      <alignment horizontal="center"/>
    </xf>
    <xf numFmtId="3" fontId="6" fillId="0" borderId="0" xfId="0" applyNumberFormat="1" applyFont="1" applyAlignment="1">
      <alignment horizontal="center"/>
    </xf>
    <xf numFmtId="3" fontId="6" fillId="4" borderId="37" xfId="0" applyNumberFormat="1" applyFont="1" applyFill="1" applyBorder="1" applyAlignment="1">
      <alignment horizontal="center"/>
    </xf>
    <xf numFmtId="3" fontId="6" fillId="4" borderId="25" xfId="0" applyNumberFormat="1" applyFont="1" applyFill="1" applyBorder="1" applyAlignment="1">
      <alignment horizontal="center"/>
    </xf>
    <xf numFmtId="3" fontId="6" fillId="0" borderId="15" xfId="0" applyNumberFormat="1" applyFont="1" applyBorder="1" applyAlignment="1">
      <alignment horizontal="center"/>
    </xf>
    <xf numFmtId="3" fontId="6" fillId="0" borderId="25" xfId="0" applyNumberFormat="1" applyFont="1" applyBorder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4" fillId="5" borderId="0" xfId="0" applyFont="1" applyFill="1" applyAlignment="1" applyProtection="1">
      <alignment vertical="top" wrapText="1"/>
      <protection locked="0"/>
    </xf>
  </cellXfs>
  <cellStyles count="19">
    <cellStyle name="Normal" xfId="0" builtinId="0"/>
    <cellStyle name="Normal 18" xfId="1" xr:uid="{00000000-0005-0000-0000-000001000000}"/>
    <cellStyle name="Normal 2" xfId="2" xr:uid="{00000000-0005-0000-0000-000002000000}"/>
    <cellStyle name="Normal 20" xfId="3" xr:uid="{00000000-0005-0000-0000-000003000000}"/>
    <cellStyle name="Normal 24" xfId="4" xr:uid="{00000000-0005-0000-0000-000004000000}"/>
    <cellStyle name="Normal 3" xfId="5" xr:uid="{00000000-0005-0000-0000-000005000000}"/>
    <cellStyle name="Normal 31" xfId="6" xr:uid="{00000000-0005-0000-0000-000006000000}"/>
    <cellStyle name="Normal 32" xfId="7" xr:uid="{00000000-0005-0000-0000-000007000000}"/>
    <cellStyle name="Normal 35" xfId="8" xr:uid="{00000000-0005-0000-0000-000008000000}"/>
    <cellStyle name="Normal 36" xfId="9" xr:uid="{00000000-0005-0000-0000-000009000000}"/>
    <cellStyle name="Normal 40" xfId="10" xr:uid="{00000000-0005-0000-0000-00000A000000}"/>
    <cellStyle name="Normal 44" xfId="11" xr:uid="{00000000-0005-0000-0000-00000B000000}"/>
    <cellStyle name="Normal 48" xfId="12" xr:uid="{00000000-0005-0000-0000-00000C000000}"/>
    <cellStyle name="Normal 52" xfId="13" xr:uid="{00000000-0005-0000-0000-00000D000000}"/>
    <cellStyle name="Normal 53" xfId="14" xr:uid="{00000000-0005-0000-0000-00000E000000}"/>
    <cellStyle name="Normal 54" xfId="15" xr:uid="{00000000-0005-0000-0000-00000F000000}"/>
    <cellStyle name="Normal 58" xfId="16" xr:uid="{00000000-0005-0000-0000-000010000000}"/>
    <cellStyle name="Normal 62" xfId="17" xr:uid="{00000000-0005-0000-0000-000011000000}"/>
    <cellStyle name="Normal 9" xfId="18" xr:uid="{00000000-0005-0000-0000-00001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E7AED-B80D-4417-9BB8-34D670182F7D}">
  <sheetPr>
    <tabColor rgb="FF92D050"/>
  </sheetPr>
  <dimension ref="A1:M139"/>
  <sheetViews>
    <sheetView showGridLines="0" tabSelected="1" zoomScaleNormal="100" zoomScalePageLayoutView="133" workbookViewId="0">
      <pane ySplit="4" topLeftCell="A5" activePane="bottomLeft" state="frozen"/>
      <selection pane="bottomLeft" activeCell="A2" sqref="A2"/>
    </sheetView>
  </sheetViews>
  <sheetFormatPr defaultColWidth="9.140625" defaultRowHeight="12.95" customHeight="1" x14ac:dyDescent="0.2"/>
  <cols>
    <col min="1" max="1" width="34.85546875" style="1" customWidth="1"/>
    <col min="2" max="7" width="4.85546875" style="10" customWidth="1"/>
    <col min="8" max="8" width="4.85546875" style="1" bestFit="1" customWidth="1"/>
    <col min="9" max="10" width="4.85546875" style="1" customWidth="1"/>
    <col min="11" max="11" width="4.85546875" style="1" bestFit="1" customWidth="1"/>
    <col min="12" max="12" width="3.85546875" style="1" bestFit="1" customWidth="1"/>
    <col min="13" max="13" width="4.85546875" style="1" customWidth="1"/>
    <col min="14" max="16384" width="9.140625" style="1"/>
  </cols>
  <sheetData>
    <row r="1" spans="1:13" ht="18" customHeight="1" x14ac:dyDescent="0.3">
      <c r="A1" s="206" t="s">
        <v>18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</row>
    <row r="2" spans="1:13" ht="18" customHeight="1" x14ac:dyDescent="0.2"/>
    <row r="3" spans="1:13" ht="12.95" customHeight="1" x14ac:dyDescent="0.2">
      <c r="A3" s="210" t="s">
        <v>270</v>
      </c>
      <c r="B3" s="211" t="s">
        <v>256</v>
      </c>
      <c r="C3" s="212"/>
      <c r="D3" s="213"/>
      <c r="E3" s="207" t="s">
        <v>271</v>
      </c>
      <c r="F3" s="208"/>
      <c r="G3" s="209"/>
      <c r="H3" s="207" t="s">
        <v>295</v>
      </c>
      <c r="I3" s="208"/>
      <c r="J3" s="209"/>
      <c r="K3" s="207" t="s">
        <v>312</v>
      </c>
      <c r="L3" s="208"/>
      <c r="M3" s="209"/>
    </row>
    <row r="4" spans="1:13" ht="12.95" customHeight="1" x14ac:dyDescent="0.2">
      <c r="A4" s="210"/>
      <c r="B4" s="65" t="s">
        <v>182</v>
      </c>
      <c r="C4" s="66" t="s">
        <v>183</v>
      </c>
      <c r="D4" s="67" t="s">
        <v>13</v>
      </c>
      <c r="E4" s="65" t="s">
        <v>182</v>
      </c>
      <c r="F4" s="66" t="s">
        <v>183</v>
      </c>
      <c r="G4" s="67" t="s">
        <v>13</v>
      </c>
      <c r="H4" s="65" t="s">
        <v>182</v>
      </c>
      <c r="I4" s="66" t="s">
        <v>183</v>
      </c>
      <c r="J4" s="67" t="s">
        <v>13</v>
      </c>
      <c r="K4" s="65" t="s">
        <v>182</v>
      </c>
      <c r="L4" s="66" t="s">
        <v>183</v>
      </c>
      <c r="M4" s="67" t="s">
        <v>13</v>
      </c>
    </row>
    <row r="5" spans="1:13" ht="12.95" customHeight="1" x14ac:dyDescent="0.2">
      <c r="A5" s="178" t="s">
        <v>293</v>
      </c>
      <c r="B5" s="46"/>
      <c r="C5" s="47"/>
      <c r="D5" s="51"/>
      <c r="E5" s="5"/>
      <c r="F5" s="51"/>
      <c r="G5" s="51"/>
      <c r="H5" s="5"/>
      <c r="I5" s="51"/>
      <c r="J5" s="12"/>
      <c r="K5" s="5"/>
      <c r="L5" s="51"/>
      <c r="M5" s="12"/>
    </row>
    <row r="6" spans="1:13" ht="12.95" customHeight="1" x14ac:dyDescent="0.2">
      <c r="A6" s="19" t="s">
        <v>235</v>
      </c>
      <c r="B6" s="10">
        <v>10</v>
      </c>
      <c r="C6" s="75"/>
      <c r="D6" s="78">
        <v>3</v>
      </c>
      <c r="E6" s="13">
        <v>36</v>
      </c>
      <c r="F6" s="6"/>
      <c r="G6" s="7">
        <v>6</v>
      </c>
      <c r="H6" s="13">
        <v>26</v>
      </c>
      <c r="I6" s="6"/>
      <c r="J6" s="7">
        <v>2</v>
      </c>
      <c r="K6" s="13">
        <v>22</v>
      </c>
      <c r="L6" s="6"/>
      <c r="M6" s="7">
        <v>7</v>
      </c>
    </row>
    <row r="7" spans="1:13" ht="13.5" customHeight="1" x14ac:dyDescent="0.2">
      <c r="A7" s="19" t="s">
        <v>194</v>
      </c>
      <c r="B7" s="10">
        <v>63</v>
      </c>
      <c r="C7" s="75">
        <v>1</v>
      </c>
      <c r="D7" s="78">
        <v>35</v>
      </c>
      <c r="E7" s="13">
        <v>63</v>
      </c>
      <c r="F7" s="6"/>
      <c r="G7" s="7">
        <v>37</v>
      </c>
      <c r="H7" s="13">
        <v>72</v>
      </c>
      <c r="I7" s="6">
        <v>0</v>
      </c>
      <c r="J7" s="7">
        <v>48</v>
      </c>
      <c r="K7" s="13">
        <v>82</v>
      </c>
      <c r="L7" s="6"/>
      <c r="M7" s="7">
        <v>34</v>
      </c>
    </row>
    <row r="8" spans="1:13" ht="12.95" customHeight="1" x14ac:dyDescent="0.2">
      <c r="A8" s="19" t="s">
        <v>12</v>
      </c>
      <c r="B8" s="10">
        <v>6</v>
      </c>
      <c r="C8" s="75"/>
      <c r="D8" s="79"/>
      <c r="E8" s="13">
        <v>3</v>
      </c>
      <c r="F8" s="6"/>
      <c r="G8" s="7"/>
      <c r="H8" s="13">
        <v>0</v>
      </c>
      <c r="I8" s="6"/>
      <c r="J8" s="7"/>
      <c r="K8" s="13">
        <v>0</v>
      </c>
      <c r="L8" s="6"/>
      <c r="M8" s="7"/>
    </row>
    <row r="9" spans="1:13" ht="12.95" customHeight="1" thickBot="1" x14ac:dyDescent="0.25">
      <c r="A9" s="114" t="s">
        <v>15</v>
      </c>
      <c r="B9" s="183">
        <f t="shared" ref="B9:D9" si="0">SUM(B6:B8)</f>
        <v>79</v>
      </c>
      <c r="C9" s="76">
        <f t="shared" si="0"/>
        <v>1</v>
      </c>
      <c r="D9" s="80">
        <f t="shared" si="0"/>
        <v>38</v>
      </c>
      <c r="E9" s="41">
        <f>SUM(E6:E8)</f>
        <v>102</v>
      </c>
      <c r="F9" s="30">
        <f t="shared" ref="F9:G9" si="1">SUM(F6:F8)</f>
        <v>0</v>
      </c>
      <c r="G9" s="31">
        <f t="shared" si="1"/>
        <v>43</v>
      </c>
      <c r="H9" s="113">
        <v>98</v>
      </c>
      <c r="I9" s="30">
        <f t="shared" ref="I9:J9" si="2">SUM(I6:I8)</f>
        <v>0</v>
      </c>
      <c r="J9" s="31">
        <f t="shared" si="2"/>
        <v>50</v>
      </c>
      <c r="K9" s="113">
        <f t="shared" ref="K9:M9" si="3">SUM(K6:K8)</f>
        <v>104</v>
      </c>
      <c r="L9" s="30">
        <f t="shared" si="3"/>
        <v>0</v>
      </c>
      <c r="M9" s="31">
        <f t="shared" si="3"/>
        <v>41</v>
      </c>
    </row>
    <row r="10" spans="1:13" ht="12.95" customHeight="1" thickBot="1" x14ac:dyDescent="0.25">
      <c r="A10" s="17" t="s">
        <v>0</v>
      </c>
      <c r="B10" s="185">
        <f>SUM(B9:D9)</f>
        <v>118</v>
      </c>
      <c r="C10" s="186"/>
      <c r="D10" s="187"/>
      <c r="E10" s="185">
        <f>SUM(E9:G9)</f>
        <v>145</v>
      </c>
      <c r="F10" s="186"/>
      <c r="G10" s="187"/>
      <c r="H10" s="191">
        <f>SUM(H9:J9)</f>
        <v>148</v>
      </c>
      <c r="I10" s="192"/>
      <c r="J10" s="193"/>
      <c r="K10" s="191">
        <f>SUM(K9:M9)</f>
        <v>145</v>
      </c>
      <c r="L10" s="192"/>
      <c r="M10" s="193"/>
    </row>
    <row r="11" spans="1:13" ht="12.95" customHeight="1" x14ac:dyDescent="0.2">
      <c r="A11" s="64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</row>
    <row r="12" spans="1:13" ht="12.95" customHeight="1" x14ac:dyDescent="0.2">
      <c r="A12" s="43" t="s">
        <v>171</v>
      </c>
      <c r="B12" s="44"/>
      <c r="C12" s="5"/>
      <c r="D12" s="5"/>
      <c r="E12" s="5"/>
      <c r="F12" s="5"/>
      <c r="G12" s="44"/>
      <c r="H12" s="44"/>
      <c r="I12" s="44"/>
      <c r="J12" s="71"/>
      <c r="K12" s="44"/>
      <c r="L12" s="44"/>
      <c r="M12" s="71"/>
    </row>
    <row r="13" spans="1:13" ht="12.95" customHeight="1" x14ac:dyDescent="0.2">
      <c r="A13" s="19" t="s">
        <v>43</v>
      </c>
      <c r="B13" s="10">
        <v>28</v>
      </c>
      <c r="C13" s="61"/>
      <c r="D13" s="68"/>
      <c r="E13" s="13">
        <v>159</v>
      </c>
      <c r="F13" s="6"/>
      <c r="G13" s="7"/>
      <c r="H13" s="13">
        <v>230</v>
      </c>
      <c r="I13" s="6"/>
      <c r="J13" s="7"/>
      <c r="K13" s="13">
        <v>260</v>
      </c>
      <c r="L13" s="6"/>
      <c r="M13" s="7"/>
    </row>
    <row r="14" spans="1:13" ht="12.95" customHeight="1" x14ac:dyDescent="0.2">
      <c r="A14" s="19" t="s">
        <v>44</v>
      </c>
      <c r="B14" s="10">
        <v>40</v>
      </c>
      <c r="C14" s="61"/>
      <c r="D14" s="69"/>
      <c r="E14" s="13">
        <v>23</v>
      </c>
      <c r="F14" s="6"/>
      <c r="G14" s="7"/>
      <c r="H14" s="13">
        <v>10</v>
      </c>
      <c r="I14" s="6"/>
      <c r="J14" s="7"/>
      <c r="K14" s="13">
        <v>4</v>
      </c>
      <c r="L14" s="6"/>
      <c r="M14" s="7"/>
    </row>
    <row r="15" spans="1:13" ht="12.95" customHeight="1" x14ac:dyDescent="0.2">
      <c r="A15" s="19" t="s">
        <v>45</v>
      </c>
      <c r="B15" s="10">
        <v>29</v>
      </c>
      <c r="C15" s="61"/>
      <c r="D15" s="69"/>
      <c r="E15" s="13">
        <v>23</v>
      </c>
      <c r="F15" s="6"/>
      <c r="G15" s="7"/>
      <c r="H15" s="13">
        <v>15</v>
      </c>
      <c r="I15" s="6"/>
      <c r="J15" s="7"/>
      <c r="K15" s="13">
        <v>11</v>
      </c>
      <c r="L15" s="6"/>
      <c r="M15" s="7"/>
    </row>
    <row r="16" spans="1:13" ht="12.95" customHeight="1" x14ac:dyDescent="0.2">
      <c r="A16" s="19" t="s">
        <v>46</v>
      </c>
      <c r="B16" s="10">
        <v>17</v>
      </c>
      <c r="C16" s="61"/>
      <c r="D16" s="69"/>
      <c r="E16" s="13">
        <v>15</v>
      </c>
      <c r="F16" s="6"/>
      <c r="G16" s="7"/>
      <c r="H16" s="13">
        <v>3</v>
      </c>
      <c r="I16" s="6"/>
      <c r="J16" s="7"/>
      <c r="K16" s="13">
        <v>3</v>
      </c>
      <c r="L16" s="6"/>
      <c r="M16" s="7"/>
    </row>
    <row r="17" spans="1:13" ht="12.95" customHeight="1" x14ac:dyDescent="0.2">
      <c r="A17" s="19" t="s">
        <v>40</v>
      </c>
      <c r="B17" s="10">
        <v>53</v>
      </c>
      <c r="C17" s="61"/>
      <c r="D17" s="69"/>
      <c r="E17" s="13">
        <v>28</v>
      </c>
      <c r="F17" s="6"/>
      <c r="G17" s="7"/>
      <c r="H17" s="13">
        <v>13</v>
      </c>
      <c r="I17" s="6"/>
      <c r="J17" s="7"/>
      <c r="K17" s="13">
        <v>7</v>
      </c>
      <c r="L17" s="6"/>
      <c r="M17" s="7"/>
    </row>
    <row r="18" spans="1:13" ht="13.5" customHeight="1" x14ac:dyDescent="0.2">
      <c r="A18" s="19" t="s">
        <v>41</v>
      </c>
      <c r="B18" s="10">
        <v>78</v>
      </c>
      <c r="C18" s="61"/>
      <c r="D18" s="69"/>
      <c r="E18" s="13">
        <v>43</v>
      </c>
      <c r="F18" s="6"/>
      <c r="G18" s="7"/>
      <c r="H18" s="13">
        <v>17</v>
      </c>
      <c r="I18" s="6"/>
      <c r="J18" s="7"/>
      <c r="K18" s="13">
        <v>3</v>
      </c>
      <c r="L18" s="6"/>
      <c r="M18" s="7"/>
    </row>
    <row r="19" spans="1:13" ht="13.5" customHeight="1" x14ac:dyDescent="0.2">
      <c r="A19" s="19" t="s">
        <v>172</v>
      </c>
      <c r="B19" s="10">
        <v>9</v>
      </c>
      <c r="C19" s="61"/>
      <c r="D19" s="69"/>
      <c r="E19" s="13">
        <v>3</v>
      </c>
      <c r="F19" s="6"/>
      <c r="G19" s="7"/>
      <c r="H19" s="13">
        <v>0</v>
      </c>
      <c r="I19" s="6"/>
      <c r="J19" s="7"/>
      <c r="K19" s="13">
        <v>0</v>
      </c>
      <c r="L19" s="6"/>
      <c r="M19" s="7"/>
    </row>
    <row r="20" spans="1:13" ht="12.95" customHeight="1" x14ac:dyDescent="0.2">
      <c r="A20" s="19" t="s">
        <v>253</v>
      </c>
      <c r="B20" s="10">
        <v>4</v>
      </c>
      <c r="C20" s="61"/>
      <c r="D20" s="69"/>
      <c r="E20" s="13">
        <v>4</v>
      </c>
      <c r="F20" s="6"/>
      <c r="G20" s="7"/>
      <c r="H20" s="13">
        <v>2</v>
      </c>
      <c r="I20" s="6"/>
      <c r="J20" s="7"/>
      <c r="K20" s="13">
        <v>2</v>
      </c>
      <c r="L20" s="6"/>
      <c r="M20" s="7"/>
    </row>
    <row r="21" spans="1:13" ht="12.95" customHeight="1" x14ac:dyDescent="0.2">
      <c r="A21" s="19" t="s">
        <v>274</v>
      </c>
      <c r="B21" s="10">
        <v>26</v>
      </c>
      <c r="C21" s="61"/>
      <c r="D21" s="69"/>
      <c r="E21" s="13">
        <v>19</v>
      </c>
      <c r="F21" s="6"/>
      <c r="G21" s="7"/>
      <c r="H21" s="13">
        <v>10</v>
      </c>
      <c r="I21" s="6"/>
      <c r="J21" s="7"/>
      <c r="K21" s="13">
        <v>4</v>
      </c>
      <c r="L21" s="6"/>
      <c r="M21" s="7"/>
    </row>
    <row r="22" spans="1:13" ht="12.95" customHeight="1" x14ac:dyDescent="0.2">
      <c r="A22" s="19" t="s">
        <v>42</v>
      </c>
      <c r="B22" s="10">
        <v>25</v>
      </c>
      <c r="C22" s="61"/>
      <c r="D22" s="69"/>
      <c r="E22" s="13">
        <v>15</v>
      </c>
      <c r="F22" s="6"/>
      <c r="G22" s="7"/>
      <c r="H22" s="13">
        <v>8</v>
      </c>
      <c r="I22" s="6"/>
      <c r="J22" s="7"/>
      <c r="K22" s="13">
        <v>2</v>
      </c>
      <c r="L22" s="6"/>
      <c r="M22" s="7"/>
    </row>
    <row r="23" spans="1:13" ht="13.5" customHeight="1" x14ac:dyDescent="0.2">
      <c r="A23" s="19" t="s">
        <v>20</v>
      </c>
      <c r="B23" s="10">
        <v>27</v>
      </c>
      <c r="C23" s="61"/>
      <c r="D23" s="69"/>
      <c r="E23" s="13">
        <v>31</v>
      </c>
      <c r="F23" s="6"/>
      <c r="G23" s="7"/>
      <c r="H23" s="13">
        <v>30</v>
      </c>
      <c r="I23" s="6"/>
      <c r="J23" s="7"/>
      <c r="K23" s="13">
        <v>21</v>
      </c>
      <c r="L23" s="6"/>
      <c r="M23" s="7"/>
    </row>
    <row r="24" spans="1:13" ht="12.95" customHeight="1" x14ac:dyDescent="0.2">
      <c r="A24" s="22" t="s">
        <v>39</v>
      </c>
      <c r="B24" s="10">
        <v>129</v>
      </c>
      <c r="C24" s="61"/>
      <c r="D24" s="70"/>
      <c r="E24" s="13">
        <v>118</v>
      </c>
      <c r="F24" s="6"/>
      <c r="G24" s="7"/>
      <c r="H24" s="13">
        <v>105</v>
      </c>
      <c r="I24" s="6"/>
      <c r="J24" s="7"/>
      <c r="K24" s="13">
        <v>95</v>
      </c>
      <c r="L24" s="6"/>
      <c r="M24" s="7"/>
    </row>
    <row r="25" spans="1:13" ht="12.95" customHeight="1" thickBot="1" x14ac:dyDescent="0.25">
      <c r="A25" s="8" t="s">
        <v>15</v>
      </c>
      <c r="B25" s="29">
        <f t="shared" ref="B25:J25" si="4">SUM(B13:B24)</f>
        <v>465</v>
      </c>
      <c r="C25" s="39">
        <f t="shared" si="4"/>
        <v>0</v>
      </c>
      <c r="D25" s="40">
        <f t="shared" si="4"/>
        <v>0</v>
      </c>
      <c r="E25" s="29">
        <f t="shared" si="4"/>
        <v>481</v>
      </c>
      <c r="F25" s="39">
        <f t="shared" si="4"/>
        <v>0</v>
      </c>
      <c r="G25" s="59">
        <f t="shared" si="4"/>
        <v>0</v>
      </c>
      <c r="H25" s="29">
        <f t="shared" si="4"/>
        <v>443</v>
      </c>
      <c r="I25" s="39">
        <f t="shared" si="4"/>
        <v>0</v>
      </c>
      <c r="J25" s="40">
        <f t="shared" si="4"/>
        <v>0</v>
      </c>
      <c r="K25" s="29">
        <f t="shared" ref="K25:M25" si="5">SUM(K13:K24)</f>
        <v>412</v>
      </c>
      <c r="L25" s="39">
        <f t="shared" si="5"/>
        <v>0</v>
      </c>
      <c r="M25" s="40">
        <f t="shared" si="5"/>
        <v>0</v>
      </c>
    </row>
    <row r="26" spans="1:13" ht="12.95" customHeight="1" thickBot="1" x14ac:dyDescent="0.25">
      <c r="A26" s="20" t="s">
        <v>0</v>
      </c>
      <c r="B26" s="185">
        <f>SUM(B25:D25)</f>
        <v>465</v>
      </c>
      <c r="C26" s="186"/>
      <c r="D26" s="187"/>
      <c r="E26" s="185">
        <f>SUM(E25:G25)</f>
        <v>481</v>
      </c>
      <c r="F26" s="186"/>
      <c r="G26" s="187"/>
      <c r="H26" s="191">
        <f>SUM(H25:J25)</f>
        <v>443</v>
      </c>
      <c r="I26" s="192"/>
      <c r="J26" s="193"/>
      <c r="K26" s="191">
        <f>SUM(K25:M25)</f>
        <v>412</v>
      </c>
      <c r="L26" s="192"/>
      <c r="M26" s="193"/>
    </row>
    <row r="27" spans="1:13" ht="12.95" customHeight="1" x14ac:dyDescent="0.2">
      <c r="A27" s="2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</row>
    <row r="28" spans="1:13" ht="12.95" customHeight="1" x14ac:dyDescent="0.2">
      <c r="A28" s="11" t="s">
        <v>272</v>
      </c>
      <c r="B28" s="5"/>
      <c r="C28" s="51"/>
      <c r="D28" s="51"/>
      <c r="E28" s="51"/>
      <c r="F28" s="51"/>
      <c r="G28" s="51"/>
      <c r="H28" s="5"/>
      <c r="I28" s="51"/>
      <c r="J28" s="12"/>
      <c r="K28" s="5"/>
      <c r="L28" s="51"/>
      <c r="M28" s="12"/>
    </row>
    <row r="29" spans="1:13" ht="13.5" customHeight="1" x14ac:dyDescent="0.2">
      <c r="A29" s="18" t="s">
        <v>47</v>
      </c>
      <c r="B29" s="10">
        <v>18</v>
      </c>
      <c r="C29" s="61"/>
      <c r="D29" s="68"/>
      <c r="E29" s="13">
        <v>22</v>
      </c>
      <c r="F29" s="33"/>
      <c r="G29" s="34"/>
      <c r="H29" s="13">
        <v>21</v>
      </c>
      <c r="I29" s="33"/>
      <c r="J29" s="34"/>
      <c r="K29" s="13">
        <v>13</v>
      </c>
      <c r="L29" s="33"/>
      <c r="M29" s="34"/>
    </row>
    <row r="30" spans="1:13" ht="13.5" customHeight="1" x14ac:dyDescent="0.2">
      <c r="A30" s="19" t="s">
        <v>75</v>
      </c>
      <c r="B30" s="10">
        <v>19</v>
      </c>
      <c r="C30" s="61"/>
      <c r="D30" s="69"/>
      <c r="E30" s="13">
        <v>12</v>
      </c>
      <c r="F30" s="6"/>
      <c r="G30" s="7"/>
      <c r="H30" s="13">
        <v>13</v>
      </c>
      <c r="I30" s="6"/>
      <c r="J30" s="7"/>
      <c r="K30" s="13">
        <v>8</v>
      </c>
      <c r="L30" s="6"/>
      <c r="M30" s="7"/>
    </row>
    <row r="31" spans="1:13" ht="12.95" customHeight="1" x14ac:dyDescent="0.2">
      <c r="A31" s="19" t="s">
        <v>25</v>
      </c>
      <c r="B31" s="10">
        <v>47</v>
      </c>
      <c r="C31" s="61"/>
      <c r="D31" s="69"/>
      <c r="E31" s="13">
        <v>37</v>
      </c>
      <c r="F31" s="6"/>
      <c r="G31" s="7"/>
      <c r="H31" s="13">
        <v>23</v>
      </c>
      <c r="I31" s="6"/>
      <c r="J31" s="7"/>
      <c r="K31" s="13">
        <v>25</v>
      </c>
      <c r="L31" s="6"/>
      <c r="M31" s="7"/>
    </row>
    <row r="32" spans="1:13" ht="12.95" customHeight="1" x14ac:dyDescent="0.2">
      <c r="A32" s="19" t="s">
        <v>195</v>
      </c>
      <c r="B32" s="10">
        <v>6</v>
      </c>
      <c r="C32" s="61"/>
      <c r="D32" s="69"/>
      <c r="E32" s="13">
        <v>5</v>
      </c>
      <c r="F32" s="6"/>
      <c r="G32" s="7"/>
      <c r="H32" s="13">
        <v>4</v>
      </c>
      <c r="I32" s="6"/>
      <c r="J32" s="7"/>
      <c r="K32" s="13">
        <v>4</v>
      </c>
      <c r="L32" s="6"/>
      <c r="M32" s="7"/>
    </row>
    <row r="33" spans="1:13" ht="12.95" customHeight="1" x14ac:dyDescent="0.2">
      <c r="A33" s="19" t="s">
        <v>26</v>
      </c>
      <c r="B33" s="10">
        <v>9</v>
      </c>
      <c r="C33" s="61"/>
      <c r="D33" s="69"/>
      <c r="E33" s="13">
        <v>6</v>
      </c>
      <c r="F33" s="6"/>
      <c r="G33" s="7"/>
      <c r="H33" s="13">
        <v>8</v>
      </c>
      <c r="I33" s="6"/>
      <c r="J33" s="7"/>
      <c r="K33" s="13">
        <v>5</v>
      </c>
      <c r="L33" s="6"/>
      <c r="M33" s="7"/>
    </row>
    <row r="34" spans="1:13" ht="12.95" customHeight="1" x14ac:dyDescent="0.2">
      <c r="A34" s="19" t="s">
        <v>264</v>
      </c>
      <c r="B34" s="10">
        <v>1</v>
      </c>
      <c r="C34" s="61"/>
      <c r="D34" s="69"/>
      <c r="E34" s="13">
        <v>0</v>
      </c>
      <c r="F34" s="6"/>
      <c r="G34" s="7"/>
      <c r="H34" s="13">
        <v>1</v>
      </c>
      <c r="I34" s="6"/>
      <c r="J34" s="7"/>
      <c r="K34" s="13">
        <v>0</v>
      </c>
      <c r="L34" s="6"/>
      <c r="M34" s="7"/>
    </row>
    <row r="35" spans="1:13" ht="12.95" customHeight="1" x14ac:dyDescent="0.2">
      <c r="A35" s="22" t="s">
        <v>314</v>
      </c>
      <c r="C35" s="61"/>
      <c r="D35" s="69"/>
      <c r="E35" s="13"/>
      <c r="F35" s="6"/>
      <c r="G35" s="7"/>
      <c r="H35" s="13"/>
      <c r="I35" s="6"/>
      <c r="J35" s="7"/>
      <c r="K35" s="13">
        <v>1</v>
      </c>
      <c r="L35" s="6"/>
      <c r="M35" s="7"/>
    </row>
    <row r="36" spans="1:13" ht="12.95" customHeight="1" thickBot="1" x14ac:dyDescent="0.25">
      <c r="A36" s="15" t="s">
        <v>15</v>
      </c>
      <c r="B36" s="74">
        <f t="shared" ref="B36:J36" si="6">SUM(B29:B34)</f>
        <v>100</v>
      </c>
      <c r="C36" s="76">
        <f t="shared" si="6"/>
        <v>0</v>
      </c>
      <c r="D36" s="80">
        <f t="shared" si="6"/>
        <v>0</v>
      </c>
      <c r="E36" s="29">
        <f t="shared" si="6"/>
        <v>82</v>
      </c>
      <c r="F36" s="30">
        <f t="shared" si="6"/>
        <v>0</v>
      </c>
      <c r="G36" s="31">
        <f t="shared" si="6"/>
        <v>0</v>
      </c>
      <c r="H36" s="29">
        <f t="shared" si="6"/>
        <v>70</v>
      </c>
      <c r="I36" s="30">
        <f t="shared" si="6"/>
        <v>0</v>
      </c>
      <c r="J36" s="31">
        <f t="shared" si="6"/>
        <v>0</v>
      </c>
      <c r="K36" s="29">
        <f>SUM(K29:K35)</f>
        <v>56</v>
      </c>
      <c r="L36" s="30">
        <f t="shared" ref="L36:M36" si="7">SUM(L29:L34)</f>
        <v>0</v>
      </c>
      <c r="M36" s="31">
        <f t="shared" si="7"/>
        <v>0</v>
      </c>
    </row>
    <row r="37" spans="1:13" ht="12.95" customHeight="1" thickBot="1" x14ac:dyDescent="0.25">
      <c r="A37" s="17" t="s">
        <v>0</v>
      </c>
      <c r="B37" s="185">
        <f>SUM(B36:D36)</f>
        <v>100</v>
      </c>
      <c r="C37" s="186"/>
      <c r="D37" s="187"/>
      <c r="E37" s="185">
        <f>SUM(E36:G36)</f>
        <v>82</v>
      </c>
      <c r="F37" s="186"/>
      <c r="G37" s="187"/>
      <c r="H37" s="191">
        <f>SUM(H36:J36)</f>
        <v>70</v>
      </c>
      <c r="I37" s="192"/>
      <c r="J37" s="193"/>
      <c r="K37" s="197">
        <f>SUM(K36:M36)</f>
        <v>56</v>
      </c>
      <c r="L37" s="198"/>
      <c r="M37" s="199"/>
    </row>
    <row r="38" spans="1:13" ht="12.95" customHeight="1" x14ac:dyDescent="0.2">
      <c r="B38" s="1"/>
      <c r="C38" s="1"/>
      <c r="D38" s="1"/>
      <c r="E38" s="1"/>
      <c r="F38" s="1"/>
      <c r="G38" s="1"/>
      <c r="H38" s="10"/>
      <c r="I38" s="10"/>
      <c r="J38" s="10"/>
      <c r="K38" s="10"/>
      <c r="L38" s="10"/>
      <c r="M38" s="10"/>
    </row>
    <row r="39" spans="1:13" ht="12.95" customHeight="1" x14ac:dyDescent="0.2">
      <c r="A39" s="11" t="s">
        <v>21</v>
      </c>
      <c r="B39" s="5"/>
      <c r="C39" s="51"/>
      <c r="D39" s="5"/>
      <c r="E39" s="5"/>
      <c r="F39" s="51"/>
      <c r="G39" s="51"/>
      <c r="H39" s="5"/>
      <c r="I39" s="51"/>
      <c r="J39" s="12"/>
      <c r="K39" s="5"/>
      <c r="L39" s="51"/>
      <c r="M39" s="12"/>
    </row>
    <row r="40" spans="1:13" ht="12.95" customHeight="1" x14ac:dyDescent="0.2">
      <c r="A40" s="18" t="s">
        <v>22</v>
      </c>
      <c r="B40" s="10">
        <v>5</v>
      </c>
      <c r="C40" s="61"/>
      <c r="D40" s="68"/>
      <c r="E40" s="13">
        <v>2</v>
      </c>
      <c r="F40" s="33"/>
      <c r="G40" s="34"/>
      <c r="H40" s="13">
        <v>0</v>
      </c>
      <c r="I40" s="33"/>
      <c r="J40" s="34"/>
      <c r="K40" s="13">
        <v>0</v>
      </c>
      <c r="L40" s="33"/>
      <c r="M40" s="34"/>
    </row>
    <row r="41" spans="1:13" ht="12.95" customHeight="1" x14ac:dyDescent="0.2">
      <c r="A41" s="19" t="s">
        <v>23</v>
      </c>
      <c r="B41" s="10">
        <v>2</v>
      </c>
      <c r="C41" s="61"/>
      <c r="D41" s="69"/>
      <c r="E41" s="13">
        <v>0</v>
      </c>
      <c r="F41" s="6"/>
      <c r="G41" s="7"/>
      <c r="H41" s="13">
        <v>0</v>
      </c>
      <c r="I41" s="6"/>
      <c r="J41" s="7"/>
      <c r="K41" s="13">
        <v>0</v>
      </c>
      <c r="L41" s="6"/>
      <c r="M41" s="7"/>
    </row>
    <row r="42" spans="1:13" ht="12.95" customHeight="1" x14ac:dyDescent="0.2">
      <c r="A42" s="19" t="s">
        <v>247</v>
      </c>
      <c r="B42" s="10">
        <v>16</v>
      </c>
      <c r="C42" s="61"/>
      <c r="D42" s="69"/>
      <c r="E42" s="13">
        <v>18</v>
      </c>
      <c r="F42" s="6"/>
      <c r="G42" s="7"/>
      <c r="H42" s="13">
        <v>25</v>
      </c>
      <c r="I42" s="6"/>
      <c r="J42" s="7"/>
      <c r="K42" s="13">
        <v>29</v>
      </c>
      <c r="L42" s="6"/>
      <c r="M42" s="7"/>
    </row>
    <row r="43" spans="1:13" ht="12.95" customHeight="1" x14ac:dyDescent="0.2">
      <c r="A43" s="19" t="s">
        <v>248</v>
      </c>
      <c r="B43" s="10">
        <v>8</v>
      </c>
      <c r="C43" s="61"/>
      <c r="D43" s="69"/>
      <c r="E43" s="13">
        <v>12</v>
      </c>
      <c r="F43" s="6"/>
      <c r="G43" s="7"/>
      <c r="H43" s="13">
        <v>17</v>
      </c>
      <c r="I43" s="6"/>
      <c r="J43" s="7"/>
      <c r="K43" s="13">
        <v>14</v>
      </c>
      <c r="L43" s="6"/>
      <c r="M43" s="7"/>
    </row>
    <row r="44" spans="1:13" ht="12.95" customHeight="1" x14ac:dyDescent="0.2">
      <c r="A44" s="19" t="s">
        <v>24</v>
      </c>
      <c r="B44" s="10">
        <v>19</v>
      </c>
      <c r="C44" s="61"/>
      <c r="D44" s="69"/>
      <c r="E44" s="13">
        <v>14</v>
      </c>
      <c r="F44" s="6"/>
      <c r="G44" s="7"/>
      <c r="H44" s="13">
        <v>16</v>
      </c>
      <c r="I44" s="6"/>
      <c r="J44" s="7"/>
      <c r="K44" s="13">
        <v>14</v>
      </c>
      <c r="L44" s="6"/>
      <c r="M44" s="7"/>
    </row>
    <row r="45" spans="1:13" ht="12.95" customHeight="1" x14ac:dyDescent="0.2">
      <c r="A45" s="19" t="s">
        <v>265</v>
      </c>
      <c r="B45" s="10">
        <v>2</v>
      </c>
      <c r="C45" s="61"/>
      <c r="D45" s="69"/>
      <c r="E45" s="13">
        <v>3</v>
      </c>
      <c r="F45" s="6"/>
      <c r="G45" s="7"/>
      <c r="H45" s="13">
        <v>3</v>
      </c>
      <c r="I45" s="6"/>
      <c r="J45" s="7"/>
      <c r="K45" s="13">
        <v>1</v>
      </c>
      <c r="L45" s="6"/>
      <c r="M45" s="7"/>
    </row>
    <row r="46" spans="1:13" ht="13.5" customHeight="1" x14ac:dyDescent="0.2">
      <c r="A46" s="19" t="s">
        <v>187</v>
      </c>
      <c r="B46" s="10">
        <v>57</v>
      </c>
      <c r="C46" s="61"/>
      <c r="D46" s="69"/>
      <c r="E46" s="13">
        <v>48</v>
      </c>
      <c r="F46" s="6"/>
      <c r="G46" s="7"/>
      <c r="H46" s="13">
        <v>52</v>
      </c>
      <c r="I46" s="6"/>
      <c r="J46" s="7"/>
      <c r="K46" s="13">
        <v>56</v>
      </c>
      <c r="L46" s="6"/>
      <c r="M46" s="7"/>
    </row>
    <row r="47" spans="1:13" s="2" customFormat="1" ht="13.5" customHeight="1" x14ac:dyDescent="0.2">
      <c r="A47" s="19" t="s">
        <v>266</v>
      </c>
      <c r="B47" s="10">
        <v>1</v>
      </c>
      <c r="C47" s="61"/>
      <c r="D47" s="69"/>
      <c r="E47" s="13">
        <v>0</v>
      </c>
      <c r="F47" s="6"/>
      <c r="G47" s="7"/>
      <c r="H47" s="13">
        <v>2</v>
      </c>
      <c r="I47" s="6"/>
      <c r="J47" s="7"/>
      <c r="K47" s="13">
        <v>0</v>
      </c>
      <c r="L47" s="6"/>
      <c r="M47" s="7"/>
    </row>
    <row r="48" spans="1:13" s="2" customFormat="1" ht="13.5" customHeight="1" thickBot="1" x14ac:dyDescent="0.25">
      <c r="A48" s="114" t="s">
        <v>15</v>
      </c>
      <c r="B48" s="81">
        <f t="shared" ref="B48:J48" si="8">SUM(B40:B47)</f>
        <v>110</v>
      </c>
      <c r="C48" s="39">
        <f t="shared" si="8"/>
        <v>0</v>
      </c>
      <c r="D48" s="40">
        <f t="shared" si="8"/>
        <v>0</v>
      </c>
      <c r="E48" s="81">
        <f t="shared" si="8"/>
        <v>97</v>
      </c>
      <c r="F48" s="39">
        <f t="shared" si="8"/>
        <v>0</v>
      </c>
      <c r="G48" s="40">
        <f t="shared" si="8"/>
        <v>0</v>
      </c>
      <c r="H48" s="81">
        <f t="shared" si="8"/>
        <v>115</v>
      </c>
      <c r="I48" s="39">
        <f t="shared" si="8"/>
        <v>0</v>
      </c>
      <c r="J48" s="40">
        <f t="shared" si="8"/>
        <v>0</v>
      </c>
      <c r="K48" s="81">
        <f t="shared" ref="K48:M48" si="9">SUM(K40:K47)</f>
        <v>114</v>
      </c>
      <c r="L48" s="39">
        <f t="shared" si="9"/>
        <v>0</v>
      </c>
      <c r="M48" s="40">
        <f t="shared" si="9"/>
        <v>0</v>
      </c>
    </row>
    <row r="49" spans="1:13" s="2" customFormat="1" ht="12.95" customHeight="1" thickBot="1" x14ac:dyDescent="0.25">
      <c r="A49" s="17" t="s">
        <v>0</v>
      </c>
      <c r="B49" s="185">
        <f>SUM(B48:D48)</f>
        <v>110</v>
      </c>
      <c r="C49" s="186"/>
      <c r="D49" s="187"/>
      <c r="E49" s="185">
        <f>SUM(E48:G48)</f>
        <v>97</v>
      </c>
      <c r="F49" s="186"/>
      <c r="G49" s="187"/>
      <c r="H49" s="191">
        <f>SUM(H48:J48)</f>
        <v>115</v>
      </c>
      <c r="I49" s="192"/>
      <c r="J49" s="193"/>
      <c r="K49" s="191">
        <f>SUM(K48:M48)</f>
        <v>114</v>
      </c>
      <c r="L49" s="192"/>
      <c r="M49" s="193"/>
    </row>
    <row r="50" spans="1:13" s="25" customFormat="1" ht="12.95" customHeight="1" x14ac:dyDescent="0.2">
      <c r="A50" s="23"/>
      <c r="B50" s="24"/>
      <c r="C50" s="24"/>
      <c r="D50" s="24"/>
      <c r="E50" s="24"/>
      <c r="F50" s="24"/>
      <c r="G50" s="24"/>
      <c r="H50" s="72"/>
      <c r="I50" s="72"/>
      <c r="J50" s="72"/>
      <c r="K50" s="72"/>
      <c r="L50" s="72"/>
      <c r="M50" s="72"/>
    </row>
    <row r="51" spans="1:13" s="25" customFormat="1" ht="12.95" customHeight="1" x14ac:dyDescent="0.2">
      <c r="A51" s="87"/>
      <c r="B51" s="24"/>
      <c r="C51" s="24"/>
      <c r="D51" s="24"/>
      <c r="E51" s="24"/>
      <c r="F51" s="24"/>
      <c r="G51" s="24"/>
      <c r="H51" s="72"/>
      <c r="I51" s="72"/>
      <c r="J51" s="72"/>
      <c r="K51" s="72"/>
      <c r="L51" s="72"/>
      <c r="M51" s="72"/>
    </row>
    <row r="52" spans="1:13" s="2" customFormat="1" ht="12.95" customHeight="1" x14ac:dyDescent="0.2">
      <c r="A52" s="179"/>
      <c r="B52" s="24"/>
      <c r="C52" s="24"/>
      <c r="D52" s="24"/>
      <c r="E52" s="24"/>
      <c r="F52" s="24"/>
      <c r="G52" s="24"/>
      <c r="H52" s="72"/>
      <c r="I52" s="72"/>
      <c r="J52" s="72"/>
      <c r="K52" s="72"/>
      <c r="L52" s="72"/>
      <c r="M52" s="72"/>
    </row>
    <row r="53" spans="1:13" s="2" customFormat="1" ht="12.95" customHeight="1" x14ac:dyDescent="0.2">
      <c r="A53" s="11" t="s">
        <v>27</v>
      </c>
      <c r="B53" s="176"/>
      <c r="C53" s="176"/>
      <c r="D53" s="176"/>
      <c r="E53" s="176"/>
      <c r="F53" s="176"/>
      <c r="G53" s="176"/>
      <c r="H53" s="176"/>
      <c r="I53" s="176"/>
      <c r="J53" s="177"/>
      <c r="K53" s="176"/>
      <c r="L53" s="176"/>
      <c r="M53" s="177"/>
    </row>
    <row r="54" spans="1:13" s="2" customFormat="1" ht="12.95" customHeight="1" x14ac:dyDescent="0.2">
      <c r="A54" s="18" t="s">
        <v>212</v>
      </c>
      <c r="B54" s="13">
        <v>17</v>
      </c>
      <c r="C54" s="6"/>
      <c r="D54" s="7"/>
      <c r="E54" s="10">
        <v>15</v>
      </c>
      <c r="F54" s="75"/>
      <c r="G54" s="77"/>
      <c r="H54" s="10">
        <v>10</v>
      </c>
      <c r="I54" s="75"/>
      <c r="J54" s="77"/>
      <c r="K54" s="10">
        <v>9</v>
      </c>
      <c r="L54" s="75"/>
      <c r="M54" s="77"/>
    </row>
    <row r="55" spans="1:13" s="2" customFormat="1" ht="12.95" customHeight="1" x14ac:dyDescent="0.2">
      <c r="A55" s="19" t="s">
        <v>28</v>
      </c>
      <c r="B55" s="13">
        <v>8</v>
      </c>
      <c r="C55" s="6"/>
      <c r="D55" s="7"/>
      <c r="E55" s="10">
        <v>3</v>
      </c>
      <c r="F55" s="75"/>
      <c r="G55" s="78"/>
      <c r="H55" s="10">
        <v>2</v>
      </c>
      <c r="I55" s="75"/>
      <c r="J55" s="78"/>
      <c r="K55" s="10">
        <v>1</v>
      </c>
      <c r="L55" s="75"/>
      <c r="M55" s="78"/>
    </row>
    <row r="56" spans="1:13" s="2" customFormat="1" ht="13.5" customHeight="1" x14ac:dyDescent="0.2">
      <c r="A56" s="19" t="s">
        <v>30</v>
      </c>
      <c r="B56" s="13">
        <v>15</v>
      </c>
      <c r="C56" s="6"/>
      <c r="D56" s="7"/>
      <c r="E56" s="13">
        <v>16</v>
      </c>
      <c r="F56" s="6"/>
      <c r="G56" s="7"/>
      <c r="H56" s="13">
        <v>22</v>
      </c>
      <c r="I56" s="6"/>
      <c r="J56" s="7"/>
      <c r="K56" s="13">
        <v>15</v>
      </c>
      <c r="L56" s="6"/>
      <c r="M56" s="7"/>
    </row>
    <row r="57" spans="1:13" s="2" customFormat="1" ht="13.5" customHeight="1" x14ac:dyDescent="0.2">
      <c r="A57" s="19" t="s">
        <v>29</v>
      </c>
      <c r="B57" s="13">
        <v>1</v>
      </c>
      <c r="C57" s="6"/>
      <c r="D57" s="7"/>
      <c r="E57" s="13">
        <v>1</v>
      </c>
      <c r="F57" s="6"/>
      <c r="G57" s="7"/>
      <c r="H57" s="13">
        <v>0</v>
      </c>
      <c r="I57" s="6"/>
      <c r="J57" s="7"/>
      <c r="K57" s="13">
        <v>2</v>
      </c>
      <c r="L57" s="6"/>
      <c r="M57" s="7"/>
    </row>
    <row r="58" spans="1:13" s="2" customFormat="1" ht="13.5" customHeight="1" thickBot="1" x14ac:dyDescent="0.25">
      <c r="A58" s="114" t="s">
        <v>15</v>
      </c>
      <c r="B58" s="84">
        <f t="shared" ref="B58:F58" si="10">SUM(B54:B57)</f>
        <v>41</v>
      </c>
      <c r="C58" s="83">
        <f t="shared" si="10"/>
        <v>0</v>
      </c>
      <c r="D58" s="82">
        <f t="shared" si="10"/>
        <v>0</v>
      </c>
      <c r="E58" s="84">
        <f t="shared" si="10"/>
        <v>35</v>
      </c>
      <c r="F58" s="83">
        <f t="shared" si="10"/>
        <v>0</v>
      </c>
      <c r="G58" s="82">
        <f>SUM(G54:G57)</f>
        <v>0</v>
      </c>
      <c r="H58" s="84">
        <f t="shared" ref="H58:I58" si="11">SUM(H54:H57)</f>
        <v>34</v>
      </c>
      <c r="I58" s="83">
        <f t="shared" si="11"/>
        <v>0</v>
      </c>
      <c r="J58" s="82">
        <f>SUM(J54:J57)</f>
        <v>0</v>
      </c>
      <c r="K58" s="84">
        <f t="shared" ref="K58:L58" si="12">SUM(K54:K57)</f>
        <v>27</v>
      </c>
      <c r="L58" s="83">
        <f t="shared" si="12"/>
        <v>0</v>
      </c>
      <c r="M58" s="82">
        <f>SUM(M54:M57)</f>
        <v>0</v>
      </c>
    </row>
    <row r="59" spans="1:13" ht="12.95" customHeight="1" thickBot="1" x14ac:dyDescent="0.25">
      <c r="A59" s="17" t="s">
        <v>0</v>
      </c>
      <c r="B59" s="185">
        <f>SUM(B58:D58)</f>
        <v>41</v>
      </c>
      <c r="C59" s="186"/>
      <c r="D59" s="187"/>
      <c r="E59" s="185">
        <f>SUM(E58:G58)</f>
        <v>35</v>
      </c>
      <c r="F59" s="186"/>
      <c r="G59" s="187"/>
      <c r="H59" s="194">
        <f>SUM(H58:J58)</f>
        <v>34</v>
      </c>
      <c r="I59" s="195"/>
      <c r="J59" s="196"/>
      <c r="K59" s="194">
        <f>SUM(K58:M58)</f>
        <v>27</v>
      </c>
      <c r="L59" s="195"/>
      <c r="M59" s="196"/>
    </row>
    <row r="60" spans="1:13" ht="13.5" customHeight="1" x14ac:dyDescent="0.2">
      <c r="A60" s="23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</row>
    <row r="61" spans="1:13" ht="12.95" customHeight="1" x14ac:dyDescent="0.2">
      <c r="A61" s="11" t="s">
        <v>31</v>
      </c>
      <c r="B61" s="5"/>
      <c r="C61" s="51"/>
      <c r="D61" s="51"/>
      <c r="E61" s="5"/>
      <c r="F61" s="51"/>
      <c r="G61" s="5"/>
      <c r="H61" s="5"/>
      <c r="I61" s="51"/>
      <c r="J61" s="12"/>
      <c r="K61" s="5"/>
      <c r="L61" s="51"/>
      <c r="M61" s="12"/>
    </row>
    <row r="62" spans="1:13" ht="12.95" customHeight="1" x14ac:dyDescent="0.2">
      <c r="A62" s="18" t="s">
        <v>19</v>
      </c>
      <c r="B62" s="32"/>
      <c r="C62" s="33"/>
      <c r="D62" s="34"/>
      <c r="E62" s="10">
        <v>1</v>
      </c>
      <c r="F62" s="75"/>
      <c r="G62" s="77"/>
      <c r="H62" s="10">
        <v>0</v>
      </c>
      <c r="I62" s="75"/>
      <c r="J62" s="77"/>
      <c r="K62" s="10">
        <v>1</v>
      </c>
      <c r="L62" s="75"/>
      <c r="M62" s="77"/>
    </row>
    <row r="63" spans="1:13" ht="12.95" customHeight="1" x14ac:dyDescent="0.2">
      <c r="A63" s="14" t="s">
        <v>214</v>
      </c>
      <c r="B63" s="35">
        <v>6</v>
      </c>
      <c r="C63" s="6"/>
      <c r="D63" s="7"/>
      <c r="E63" s="10">
        <v>13</v>
      </c>
      <c r="F63" s="75"/>
      <c r="G63" s="78"/>
      <c r="H63" s="10">
        <v>7</v>
      </c>
      <c r="I63" s="75"/>
      <c r="J63" s="78"/>
      <c r="K63" s="10">
        <v>9</v>
      </c>
      <c r="L63" s="75"/>
      <c r="M63" s="78"/>
    </row>
    <row r="64" spans="1:13" ht="13.5" customHeight="1" x14ac:dyDescent="0.2">
      <c r="A64" s="14" t="s">
        <v>32</v>
      </c>
      <c r="B64" s="35">
        <v>11</v>
      </c>
      <c r="C64" s="6"/>
      <c r="D64" s="7"/>
      <c r="E64" s="10">
        <v>13</v>
      </c>
      <c r="F64" s="75"/>
      <c r="G64" s="78"/>
      <c r="H64" s="10">
        <v>9</v>
      </c>
      <c r="I64" s="75"/>
      <c r="J64" s="78"/>
      <c r="K64" s="10">
        <v>7</v>
      </c>
      <c r="L64" s="75"/>
      <c r="M64" s="78"/>
    </row>
    <row r="65" spans="1:13" ht="13.5" customHeight="1" x14ac:dyDescent="0.2">
      <c r="A65" s="14" t="s">
        <v>196</v>
      </c>
      <c r="B65" s="35">
        <v>9</v>
      </c>
      <c r="C65" s="6"/>
      <c r="D65" s="7"/>
      <c r="E65" s="10">
        <v>9</v>
      </c>
      <c r="F65" s="75"/>
      <c r="G65" s="78"/>
      <c r="H65" s="10">
        <v>9</v>
      </c>
      <c r="I65" s="75"/>
      <c r="J65" s="78"/>
      <c r="K65" s="10">
        <v>12</v>
      </c>
      <c r="L65" s="75"/>
      <c r="M65" s="78"/>
    </row>
    <row r="66" spans="1:13" ht="12.95" customHeight="1" x14ac:dyDescent="0.2">
      <c r="A66" s="14" t="s">
        <v>33</v>
      </c>
      <c r="B66" s="35">
        <v>3</v>
      </c>
      <c r="C66" s="6"/>
      <c r="D66" s="7"/>
      <c r="E66" s="10">
        <v>3</v>
      </c>
      <c r="F66" s="75"/>
      <c r="G66" s="78"/>
      <c r="H66" s="10">
        <v>2</v>
      </c>
      <c r="I66" s="75"/>
      <c r="J66" s="78"/>
      <c r="K66" s="10">
        <v>1</v>
      </c>
      <c r="L66" s="75"/>
      <c r="M66" s="78"/>
    </row>
    <row r="67" spans="1:13" ht="12.95" customHeight="1" x14ac:dyDescent="0.2">
      <c r="A67" s="14" t="s">
        <v>267</v>
      </c>
      <c r="B67" s="35">
        <v>1</v>
      </c>
      <c r="C67" s="6"/>
      <c r="D67" s="7"/>
      <c r="E67" s="10">
        <v>1</v>
      </c>
      <c r="F67" s="75"/>
      <c r="G67" s="78"/>
      <c r="H67" s="10">
        <v>0</v>
      </c>
      <c r="I67" s="75"/>
      <c r="J67" s="78"/>
      <c r="K67" s="10">
        <v>0</v>
      </c>
      <c r="L67" s="75"/>
      <c r="M67" s="78"/>
    </row>
    <row r="68" spans="1:13" ht="13.5" customHeight="1" x14ac:dyDescent="0.2">
      <c r="A68" s="14" t="s">
        <v>215</v>
      </c>
      <c r="B68" s="35">
        <v>1</v>
      </c>
      <c r="C68" s="6"/>
      <c r="D68" s="7"/>
      <c r="E68" s="10">
        <v>1</v>
      </c>
      <c r="F68" s="75"/>
      <c r="G68" s="78"/>
      <c r="H68" s="10">
        <v>3</v>
      </c>
      <c r="I68" s="75"/>
      <c r="J68" s="78"/>
      <c r="K68" s="10">
        <v>5</v>
      </c>
      <c r="L68" s="75"/>
      <c r="M68" s="78"/>
    </row>
    <row r="69" spans="1:13" ht="12.95" customHeight="1" x14ac:dyDescent="0.2">
      <c r="A69" s="14" t="s">
        <v>34</v>
      </c>
      <c r="B69" s="35">
        <v>157</v>
      </c>
      <c r="C69" s="6"/>
      <c r="D69" s="7"/>
      <c r="E69" s="10">
        <v>52</v>
      </c>
      <c r="F69" s="75"/>
      <c r="G69" s="78"/>
      <c r="H69" s="10">
        <v>8</v>
      </c>
      <c r="I69" s="75"/>
      <c r="J69" s="78"/>
      <c r="K69" s="10">
        <v>0</v>
      </c>
      <c r="L69" s="75"/>
      <c r="M69" s="78"/>
    </row>
    <row r="70" spans="1:13" ht="12.95" customHeight="1" x14ac:dyDescent="0.2">
      <c r="A70" s="19" t="s">
        <v>275</v>
      </c>
      <c r="B70" s="13"/>
      <c r="C70" s="6"/>
      <c r="D70" s="7"/>
      <c r="E70" s="10">
        <v>71</v>
      </c>
      <c r="F70" s="75"/>
      <c r="G70" s="78"/>
      <c r="H70" s="10">
        <v>114</v>
      </c>
      <c r="I70" s="75"/>
      <c r="J70" s="78"/>
      <c r="K70" s="10">
        <v>94</v>
      </c>
      <c r="L70" s="75"/>
      <c r="M70" s="78"/>
    </row>
    <row r="71" spans="1:13" ht="12.95" customHeight="1" thickBot="1" x14ac:dyDescent="0.25">
      <c r="A71" s="114" t="s">
        <v>15</v>
      </c>
      <c r="B71" s="85">
        <f t="shared" ref="B71:D71" si="13">SUM(B62:B69)</f>
        <v>188</v>
      </c>
      <c r="C71" s="76">
        <f t="shared" si="13"/>
        <v>0</v>
      </c>
      <c r="D71" s="80">
        <f t="shared" si="13"/>
        <v>0</v>
      </c>
      <c r="E71" s="85">
        <f>SUM(E62:E70)</f>
        <v>164</v>
      </c>
      <c r="F71" s="76">
        <f t="shared" ref="F71:G71" si="14">SUM(F62:F69)</f>
        <v>0</v>
      </c>
      <c r="G71" s="80">
        <f t="shared" si="14"/>
        <v>0</v>
      </c>
      <c r="H71" s="85">
        <f>SUM(H62:H70)</f>
        <v>152</v>
      </c>
      <c r="I71" s="76">
        <f t="shared" ref="I71:J71" si="15">SUM(I62:I69)</f>
        <v>0</v>
      </c>
      <c r="J71" s="80">
        <f t="shared" si="15"/>
        <v>0</v>
      </c>
      <c r="K71" s="85">
        <f>SUM(K62:K70)</f>
        <v>129</v>
      </c>
      <c r="L71" s="76">
        <f t="shared" ref="L71:M71" si="16">SUM(L62:L69)</f>
        <v>0</v>
      </c>
      <c r="M71" s="80">
        <f t="shared" si="16"/>
        <v>0</v>
      </c>
    </row>
    <row r="72" spans="1:13" ht="12.2" customHeight="1" thickBot="1" x14ac:dyDescent="0.25">
      <c r="A72" s="20" t="s">
        <v>0</v>
      </c>
      <c r="B72" s="185">
        <f t="shared" ref="B72" si="17">SUM(B71:D71)</f>
        <v>188</v>
      </c>
      <c r="C72" s="186"/>
      <c r="D72" s="187"/>
      <c r="E72" s="185">
        <f>SUM(E71:G71)</f>
        <v>164</v>
      </c>
      <c r="F72" s="186"/>
      <c r="G72" s="187"/>
      <c r="H72" s="188">
        <f>SUM(H71:J71)</f>
        <v>152</v>
      </c>
      <c r="I72" s="189"/>
      <c r="J72" s="190"/>
      <c r="K72" s="188">
        <f>SUM(K71:M71)</f>
        <v>129</v>
      </c>
      <c r="L72" s="189"/>
      <c r="M72" s="190"/>
    </row>
    <row r="73" spans="1:13" ht="12.2" customHeight="1" x14ac:dyDescent="0.2">
      <c r="A73" s="2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</row>
    <row r="74" spans="1:13" ht="12.2" customHeight="1" x14ac:dyDescent="0.2">
      <c r="A74" s="11" t="s">
        <v>71</v>
      </c>
      <c r="B74" s="37"/>
      <c r="C74" s="51"/>
      <c r="D74" s="51"/>
      <c r="E74" s="5"/>
      <c r="F74" s="51"/>
      <c r="G74" s="51"/>
      <c r="H74" s="5"/>
      <c r="I74" s="51"/>
      <c r="J74" s="12"/>
      <c r="K74" s="5"/>
      <c r="L74" s="51"/>
      <c r="M74" s="12"/>
    </row>
    <row r="75" spans="1:13" ht="12.2" customHeight="1" x14ac:dyDescent="0.2">
      <c r="A75" s="19" t="s">
        <v>280</v>
      </c>
      <c r="B75" s="38"/>
      <c r="C75" s="6"/>
      <c r="D75" s="7"/>
      <c r="E75" s="13">
        <v>1</v>
      </c>
      <c r="F75" s="6"/>
      <c r="G75" s="7"/>
      <c r="H75" s="13">
        <v>1</v>
      </c>
      <c r="I75" s="6"/>
      <c r="J75" s="7"/>
      <c r="K75" s="13">
        <v>0</v>
      </c>
      <c r="L75" s="6"/>
      <c r="M75" s="7"/>
    </row>
    <row r="76" spans="1:13" ht="12.95" customHeight="1" x14ac:dyDescent="0.2">
      <c r="A76" s="19" t="s">
        <v>281</v>
      </c>
      <c r="B76" s="13"/>
      <c r="C76" s="6"/>
      <c r="D76" s="7"/>
      <c r="E76" s="13" t="s">
        <v>163</v>
      </c>
      <c r="F76" s="166"/>
      <c r="G76" s="7">
        <v>1</v>
      </c>
      <c r="H76" s="13" t="s">
        <v>163</v>
      </c>
      <c r="I76" s="6"/>
      <c r="J76" s="7">
        <v>1</v>
      </c>
      <c r="K76" s="13"/>
      <c r="L76" s="6"/>
      <c r="M76" s="7">
        <v>0</v>
      </c>
    </row>
    <row r="77" spans="1:13" ht="12.95" customHeight="1" x14ac:dyDescent="0.2">
      <c r="A77" s="19" t="s">
        <v>255</v>
      </c>
      <c r="B77" s="13">
        <v>1</v>
      </c>
      <c r="C77" s="6"/>
      <c r="D77" s="7"/>
      <c r="E77" s="13">
        <v>0</v>
      </c>
      <c r="F77" s="6"/>
      <c r="G77" s="7"/>
      <c r="H77" s="13">
        <v>0</v>
      </c>
      <c r="I77" s="6"/>
      <c r="J77" s="7"/>
      <c r="K77" s="13">
        <v>0</v>
      </c>
      <c r="L77" s="6"/>
      <c r="M77" s="7"/>
    </row>
    <row r="78" spans="1:13" ht="12.95" customHeight="1" x14ac:dyDescent="0.2">
      <c r="A78" s="19" t="s">
        <v>136</v>
      </c>
      <c r="B78" s="13">
        <v>16</v>
      </c>
      <c r="C78" s="6"/>
      <c r="D78" s="7"/>
      <c r="E78" s="13">
        <v>16</v>
      </c>
      <c r="F78" s="166"/>
      <c r="G78" s="7"/>
      <c r="H78" s="13">
        <v>13</v>
      </c>
      <c r="I78" s="6"/>
      <c r="J78" s="7"/>
      <c r="K78" s="13">
        <v>10</v>
      </c>
      <c r="L78" s="6"/>
      <c r="M78" s="7"/>
    </row>
    <row r="79" spans="1:13" ht="12.95" customHeight="1" x14ac:dyDescent="0.2">
      <c r="A79" s="19" t="s">
        <v>167</v>
      </c>
      <c r="B79" s="13">
        <v>3</v>
      </c>
      <c r="C79" s="6"/>
      <c r="D79" s="7"/>
      <c r="E79" s="13">
        <v>5</v>
      </c>
      <c r="F79" s="6"/>
      <c r="G79" s="7"/>
      <c r="H79" s="13">
        <v>3</v>
      </c>
      <c r="I79" s="6"/>
      <c r="J79" s="7"/>
      <c r="K79" s="13">
        <v>8</v>
      </c>
      <c r="L79" s="6"/>
      <c r="M79" s="7"/>
    </row>
    <row r="80" spans="1:13" ht="13.5" customHeight="1" x14ac:dyDescent="0.2">
      <c r="A80" s="19" t="s">
        <v>203</v>
      </c>
      <c r="B80" s="13">
        <v>2</v>
      </c>
      <c r="C80" s="6"/>
      <c r="D80" s="7"/>
      <c r="E80" s="13">
        <v>5</v>
      </c>
      <c r="F80" s="166"/>
      <c r="G80" s="7"/>
      <c r="H80" s="13">
        <v>3</v>
      </c>
      <c r="I80" s="6"/>
      <c r="J80" s="7"/>
      <c r="K80" s="13">
        <v>6</v>
      </c>
      <c r="L80" s="6"/>
      <c r="M80" s="7"/>
    </row>
    <row r="81" spans="1:13" ht="13.5" customHeight="1" x14ac:dyDescent="0.2">
      <c r="A81" s="19" t="s">
        <v>204</v>
      </c>
      <c r="B81" s="13">
        <v>2</v>
      </c>
      <c r="C81" s="6"/>
      <c r="D81" s="7"/>
      <c r="E81" s="13">
        <v>3</v>
      </c>
      <c r="F81" s="6"/>
      <c r="G81" s="7"/>
      <c r="H81" s="13">
        <v>2</v>
      </c>
      <c r="I81" s="6"/>
      <c r="J81" s="7"/>
      <c r="K81" s="13">
        <v>3</v>
      </c>
      <c r="L81" s="6"/>
      <c r="M81" s="7"/>
    </row>
    <row r="82" spans="1:13" ht="13.5" customHeight="1" x14ac:dyDescent="0.2">
      <c r="A82" s="19" t="s">
        <v>205</v>
      </c>
      <c r="B82" s="13">
        <v>13</v>
      </c>
      <c r="C82" s="6">
        <v>1</v>
      </c>
      <c r="D82" s="7"/>
      <c r="E82" s="13">
        <v>16</v>
      </c>
      <c r="F82" s="6">
        <v>1</v>
      </c>
      <c r="G82" s="7"/>
      <c r="H82" s="13">
        <v>23</v>
      </c>
      <c r="I82" s="6">
        <v>0</v>
      </c>
      <c r="J82" s="7"/>
      <c r="K82" s="13">
        <v>17</v>
      </c>
      <c r="L82" s="6">
        <v>0</v>
      </c>
      <c r="M82" s="7"/>
    </row>
    <row r="83" spans="1:13" ht="13.5" customHeight="1" x14ac:dyDescent="0.2">
      <c r="A83" s="19" t="s">
        <v>296</v>
      </c>
      <c r="B83" s="13"/>
      <c r="C83" s="6"/>
      <c r="D83" s="7"/>
      <c r="E83" s="13"/>
      <c r="F83" s="6"/>
      <c r="G83" s="7"/>
      <c r="H83" s="13">
        <v>1</v>
      </c>
      <c r="I83" s="6"/>
      <c r="J83" s="7"/>
      <c r="K83" s="13">
        <v>1</v>
      </c>
      <c r="L83" s="6"/>
      <c r="M83" s="7"/>
    </row>
    <row r="84" spans="1:13" ht="13.5" customHeight="1" x14ac:dyDescent="0.2">
      <c r="A84" s="19" t="s">
        <v>282</v>
      </c>
      <c r="B84" s="13" t="s">
        <v>163</v>
      </c>
      <c r="C84" s="6"/>
      <c r="D84" s="7"/>
      <c r="E84" s="13"/>
      <c r="F84" s="6">
        <v>1</v>
      </c>
      <c r="G84" s="7"/>
      <c r="H84" s="13">
        <v>1</v>
      </c>
      <c r="I84" s="6">
        <v>0</v>
      </c>
      <c r="J84" s="7"/>
      <c r="K84" s="13">
        <v>1</v>
      </c>
      <c r="L84" s="6">
        <v>1</v>
      </c>
      <c r="M84" s="7"/>
    </row>
    <row r="85" spans="1:13" ht="13.5" customHeight="1" x14ac:dyDescent="0.2">
      <c r="A85" s="19" t="s">
        <v>234</v>
      </c>
      <c r="B85" s="13">
        <v>1</v>
      </c>
      <c r="C85" s="6"/>
      <c r="D85" s="7"/>
      <c r="E85" s="13">
        <v>18</v>
      </c>
      <c r="F85" s="6">
        <v>1</v>
      </c>
      <c r="G85" s="7"/>
      <c r="H85" s="13">
        <v>23</v>
      </c>
      <c r="I85" s="6">
        <v>0</v>
      </c>
      <c r="J85" s="7"/>
      <c r="K85" s="13">
        <v>25</v>
      </c>
      <c r="L85" s="6">
        <v>0</v>
      </c>
      <c r="M85" s="7"/>
    </row>
    <row r="86" spans="1:13" ht="12.95" customHeight="1" x14ac:dyDescent="0.2">
      <c r="A86" s="19" t="s">
        <v>225</v>
      </c>
      <c r="B86" s="13">
        <v>2</v>
      </c>
      <c r="C86" s="6"/>
      <c r="D86" s="7"/>
      <c r="E86" s="13">
        <v>1</v>
      </c>
      <c r="F86" s="6"/>
      <c r="G86" s="7"/>
      <c r="H86" s="13">
        <v>0</v>
      </c>
      <c r="I86" s="6"/>
      <c r="J86" s="7"/>
      <c r="K86" s="13">
        <v>0</v>
      </c>
      <c r="L86" s="6"/>
      <c r="M86" s="7"/>
    </row>
    <row r="87" spans="1:13" ht="12.95" customHeight="1" x14ac:dyDescent="0.2">
      <c r="A87" s="19" t="s">
        <v>207</v>
      </c>
      <c r="B87" s="13">
        <v>1</v>
      </c>
      <c r="C87" s="6"/>
      <c r="D87" s="7"/>
      <c r="E87" s="13">
        <v>0</v>
      </c>
      <c r="F87" s="166"/>
      <c r="G87" s="7"/>
      <c r="H87" s="13">
        <v>0</v>
      </c>
      <c r="I87" s="6"/>
      <c r="J87" s="7"/>
      <c r="K87" s="13">
        <v>0</v>
      </c>
      <c r="L87" s="6"/>
      <c r="M87" s="7"/>
    </row>
    <row r="88" spans="1:13" ht="12.95" customHeight="1" x14ac:dyDescent="0.2">
      <c r="A88" s="19" t="s">
        <v>245</v>
      </c>
      <c r="B88" s="13" t="s">
        <v>163</v>
      </c>
      <c r="C88" s="6"/>
      <c r="D88" s="7"/>
      <c r="E88" s="13">
        <v>2</v>
      </c>
      <c r="F88" s="6">
        <v>1</v>
      </c>
      <c r="G88" s="7"/>
      <c r="H88" s="13">
        <v>2</v>
      </c>
      <c r="I88" s="6">
        <v>1</v>
      </c>
      <c r="J88" s="7"/>
      <c r="K88" s="13">
        <v>3</v>
      </c>
      <c r="L88" s="6">
        <v>1</v>
      </c>
      <c r="M88" s="7"/>
    </row>
    <row r="89" spans="1:13" ht="12.95" customHeight="1" x14ac:dyDescent="0.2">
      <c r="A89" s="19" t="s">
        <v>137</v>
      </c>
      <c r="B89" s="13">
        <v>4</v>
      </c>
      <c r="C89" s="6"/>
      <c r="D89" s="7"/>
      <c r="E89" s="13">
        <v>1</v>
      </c>
      <c r="F89" s="166"/>
      <c r="G89" s="7"/>
      <c r="H89" s="13">
        <v>2</v>
      </c>
      <c r="I89" s="6"/>
      <c r="J89" s="7"/>
      <c r="K89" s="13">
        <v>2</v>
      </c>
      <c r="L89" s="6"/>
      <c r="M89" s="7"/>
    </row>
    <row r="90" spans="1:13" ht="12.95" customHeight="1" x14ac:dyDescent="0.2">
      <c r="A90" s="19" t="s">
        <v>324</v>
      </c>
      <c r="B90" s="13"/>
      <c r="C90" s="6"/>
      <c r="D90" s="7"/>
      <c r="E90" s="13">
        <v>1</v>
      </c>
      <c r="F90" s="166"/>
      <c r="G90" s="7"/>
      <c r="H90" s="13">
        <v>0</v>
      </c>
      <c r="I90" s="6"/>
      <c r="J90" s="7"/>
      <c r="K90" s="13">
        <v>0</v>
      </c>
      <c r="L90" s="6"/>
      <c r="M90" s="7"/>
    </row>
    <row r="91" spans="1:13" ht="12.95" customHeight="1" x14ac:dyDescent="0.2">
      <c r="A91" s="19" t="s">
        <v>290</v>
      </c>
      <c r="B91" s="13">
        <v>8</v>
      </c>
      <c r="C91" s="6">
        <v>1</v>
      </c>
      <c r="D91" s="7"/>
      <c r="E91" s="13">
        <v>11</v>
      </c>
      <c r="F91" s="6">
        <v>0</v>
      </c>
      <c r="G91" s="7"/>
      <c r="H91" s="13">
        <v>13</v>
      </c>
      <c r="I91" s="6">
        <v>0</v>
      </c>
      <c r="J91" s="7"/>
      <c r="K91" s="13">
        <v>13</v>
      </c>
      <c r="L91" s="6">
        <v>0</v>
      </c>
      <c r="M91" s="7"/>
    </row>
    <row r="92" spans="1:13" ht="12.95" customHeight="1" x14ac:dyDescent="0.2">
      <c r="A92" s="19" t="s">
        <v>206</v>
      </c>
      <c r="B92" s="13">
        <v>3</v>
      </c>
      <c r="C92" s="6">
        <v>1</v>
      </c>
      <c r="D92" s="7"/>
      <c r="E92" s="13">
        <v>4</v>
      </c>
      <c r="F92" s="6">
        <v>0</v>
      </c>
      <c r="G92" s="7"/>
      <c r="H92" s="13">
        <v>1</v>
      </c>
      <c r="I92" s="6">
        <v>0</v>
      </c>
      <c r="J92" s="7"/>
      <c r="K92" s="13">
        <v>2</v>
      </c>
      <c r="L92" s="6">
        <v>0</v>
      </c>
      <c r="M92" s="7"/>
    </row>
    <row r="93" spans="1:13" ht="12.95" customHeight="1" x14ac:dyDescent="0.2">
      <c r="A93" s="19" t="s">
        <v>72</v>
      </c>
      <c r="B93" s="13">
        <v>19</v>
      </c>
      <c r="C93" s="6"/>
      <c r="D93" s="7"/>
      <c r="E93" s="13">
        <v>22</v>
      </c>
      <c r="F93" s="166"/>
      <c r="G93" s="7"/>
      <c r="H93" s="13">
        <v>25</v>
      </c>
      <c r="I93" s="6"/>
      <c r="J93" s="7"/>
      <c r="K93" s="13">
        <v>27</v>
      </c>
      <c r="L93" s="6"/>
      <c r="M93" s="7"/>
    </row>
    <row r="94" spans="1:13" ht="12.95" customHeight="1" x14ac:dyDescent="0.2">
      <c r="A94" s="19" t="s">
        <v>73</v>
      </c>
      <c r="B94" s="13">
        <v>29</v>
      </c>
      <c r="C94" s="6">
        <v>60</v>
      </c>
      <c r="D94" s="7"/>
      <c r="E94" s="13">
        <v>25</v>
      </c>
      <c r="F94" s="6">
        <v>58</v>
      </c>
      <c r="G94" s="7"/>
      <c r="H94" s="13">
        <v>18</v>
      </c>
      <c r="I94" s="6">
        <v>62</v>
      </c>
      <c r="J94" s="7"/>
      <c r="K94" s="13">
        <v>28</v>
      </c>
      <c r="L94" s="6">
        <v>74</v>
      </c>
      <c r="M94" s="7"/>
    </row>
    <row r="95" spans="1:13" ht="12.95" customHeight="1" x14ac:dyDescent="0.2">
      <c r="A95" s="19" t="s">
        <v>166</v>
      </c>
      <c r="B95" s="13">
        <v>7</v>
      </c>
      <c r="C95" s="6"/>
      <c r="D95" s="7"/>
      <c r="E95" s="13">
        <v>13</v>
      </c>
      <c r="F95" s="166"/>
      <c r="G95" s="7"/>
      <c r="H95" s="13">
        <v>11</v>
      </c>
      <c r="I95" s="6"/>
      <c r="J95" s="7"/>
      <c r="K95" s="13">
        <v>9</v>
      </c>
      <c r="L95" s="6"/>
      <c r="M95" s="7"/>
    </row>
    <row r="96" spans="1:13" ht="12.95" customHeight="1" x14ac:dyDescent="0.2">
      <c r="A96" s="19" t="s">
        <v>138</v>
      </c>
      <c r="B96" s="13">
        <v>135</v>
      </c>
      <c r="C96" s="6">
        <v>131</v>
      </c>
      <c r="D96" s="7"/>
      <c r="E96" s="13">
        <v>136</v>
      </c>
      <c r="F96" s="6">
        <v>119</v>
      </c>
      <c r="G96" s="7"/>
      <c r="H96" s="13">
        <v>124</v>
      </c>
      <c r="I96" s="6">
        <v>87</v>
      </c>
      <c r="J96" s="7"/>
      <c r="K96" s="13">
        <v>193</v>
      </c>
      <c r="L96" s="6">
        <v>109</v>
      </c>
      <c r="M96" s="7"/>
    </row>
    <row r="97" spans="1:13" ht="12.95" customHeight="1" x14ac:dyDescent="0.2">
      <c r="A97" s="19" t="s">
        <v>139</v>
      </c>
      <c r="B97" s="13">
        <v>26</v>
      </c>
      <c r="C97" s="6"/>
      <c r="D97" s="7"/>
      <c r="E97" s="13">
        <v>26</v>
      </c>
      <c r="F97" s="166"/>
      <c r="G97" s="7"/>
      <c r="H97" s="13">
        <v>32</v>
      </c>
      <c r="I97" s="6"/>
      <c r="J97" s="7"/>
      <c r="K97" s="13">
        <v>38</v>
      </c>
      <c r="L97" s="6"/>
      <c r="M97" s="7"/>
    </row>
    <row r="98" spans="1:13" ht="12.95" customHeight="1" x14ac:dyDescent="0.2">
      <c r="A98" s="19" t="s">
        <v>297</v>
      </c>
      <c r="B98" s="13"/>
      <c r="C98" s="6"/>
      <c r="D98" s="7"/>
      <c r="E98" s="13"/>
      <c r="F98" s="166"/>
      <c r="G98" s="7"/>
      <c r="H98" s="13">
        <v>1</v>
      </c>
      <c r="I98" s="6"/>
      <c r="J98" s="7"/>
      <c r="K98" s="13">
        <v>1</v>
      </c>
      <c r="L98" s="6"/>
      <c r="M98" s="7"/>
    </row>
    <row r="99" spans="1:13" ht="12.95" customHeight="1" x14ac:dyDescent="0.2">
      <c r="A99" s="22" t="s">
        <v>140</v>
      </c>
      <c r="B99" s="52">
        <v>4</v>
      </c>
      <c r="C99" s="3"/>
      <c r="D99" s="4"/>
      <c r="E99" s="52">
        <v>4</v>
      </c>
      <c r="F99" s="167"/>
      <c r="G99" s="4"/>
      <c r="H99" s="52">
        <v>1</v>
      </c>
      <c r="I99" s="3"/>
      <c r="J99" s="4"/>
      <c r="K99" s="52">
        <v>0</v>
      </c>
      <c r="L99" s="3"/>
      <c r="M99" s="4"/>
    </row>
    <row r="100" spans="1:13" ht="12.95" customHeight="1" x14ac:dyDescent="0.2">
      <c r="A100" s="135"/>
      <c r="B100" s="168"/>
      <c r="C100" s="168"/>
      <c r="D100" s="168"/>
      <c r="E100" s="168"/>
      <c r="F100" s="168"/>
      <c r="G100" s="168"/>
      <c r="H100" s="168"/>
      <c r="I100" s="168"/>
      <c r="J100" s="168"/>
      <c r="K100" s="168"/>
      <c r="L100" s="168"/>
      <c r="M100" s="168"/>
    </row>
    <row r="101" spans="1:13" ht="12.95" customHeight="1" x14ac:dyDescent="0.2">
      <c r="A101" s="180" t="s">
        <v>252</v>
      </c>
      <c r="B101" s="181"/>
      <c r="C101" s="181"/>
      <c r="D101" s="181"/>
      <c r="E101" s="181"/>
      <c r="F101" s="181"/>
      <c r="G101" s="181"/>
      <c r="H101" s="181"/>
      <c r="I101" s="181"/>
      <c r="J101" s="182"/>
      <c r="K101" s="181"/>
      <c r="L101" s="181"/>
      <c r="M101" s="182"/>
    </row>
    <row r="102" spans="1:13" ht="12.95" customHeight="1" x14ac:dyDescent="0.2">
      <c r="A102" s="19" t="s">
        <v>141</v>
      </c>
      <c r="B102" s="13">
        <v>22</v>
      </c>
      <c r="C102" s="6"/>
      <c r="D102" s="7"/>
      <c r="E102" s="13">
        <v>17</v>
      </c>
      <c r="F102" s="6"/>
      <c r="G102" s="7"/>
      <c r="H102" s="13">
        <v>18</v>
      </c>
      <c r="I102" s="6"/>
      <c r="J102" s="7"/>
      <c r="K102" s="13">
        <v>20</v>
      </c>
      <c r="L102" s="6"/>
      <c r="M102" s="7"/>
    </row>
    <row r="103" spans="1:13" ht="12.95" customHeight="1" x14ac:dyDescent="0.2">
      <c r="A103" s="19" t="s">
        <v>298</v>
      </c>
      <c r="B103" s="13"/>
      <c r="C103" s="6"/>
      <c r="D103" s="7"/>
      <c r="E103" s="13"/>
      <c r="F103" s="6"/>
      <c r="G103" s="7"/>
      <c r="H103" s="13">
        <v>1</v>
      </c>
      <c r="I103" s="6"/>
      <c r="J103" s="7"/>
      <c r="K103" s="13">
        <v>1</v>
      </c>
      <c r="L103" s="6"/>
      <c r="M103" s="7"/>
    </row>
    <row r="104" spans="1:13" ht="12.95" customHeight="1" x14ac:dyDescent="0.2">
      <c r="A104" s="19" t="s">
        <v>142</v>
      </c>
      <c r="B104" s="13">
        <v>1</v>
      </c>
      <c r="C104" s="6"/>
      <c r="D104" s="7"/>
      <c r="E104" s="13">
        <v>0</v>
      </c>
      <c r="F104" s="6"/>
      <c r="G104" s="7"/>
      <c r="H104" s="13">
        <v>0</v>
      </c>
      <c r="I104" s="6"/>
      <c r="J104" s="7"/>
      <c r="K104" s="13">
        <v>0</v>
      </c>
      <c r="L104" s="6"/>
      <c r="M104" s="7"/>
    </row>
    <row r="105" spans="1:13" ht="12.95" customHeight="1" x14ac:dyDescent="0.2">
      <c r="A105" s="19" t="s">
        <v>143</v>
      </c>
      <c r="B105" s="13">
        <v>38</v>
      </c>
      <c r="C105" s="6"/>
      <c r="D105" s="7"/>
      <c r="E105" s="13">
        <v>36</v>
      </c>
      <c r="F105" s="6"/>
      <c r="G105" s="7"/>
      <c r="H105" s="13">
        <v>40</v>
      </c>
      <c r="I105" s="6"/>
      <c r="J105" s="7"/>
      <c r="K105" s="13">
        <v>46</v>
      </c>
      <c r="L105" s="6"/>
      <c r="M105" s="7"/>
    </row>
    <row r="106" spans="1:13" ht="12.95" customHeight="1" x14ac:dyDescent="0.2">
      <c r="A106" s="19" t="s">
        <v>144</v>
      </c>
      <c r="B106" s="13">
        <v>34</v>
      </c>
      <c r="C106" s="6"/>
      <c r="D106" s="7"/>
      <c r="E106" s="13">
        <v>31</v>
      </c>
      <c r="F106" s="6"/>
      <c r="G106" s="7"/>
      <c r="H106" s="13">
        <v>32</v>
      </c>
      <c r="I106" s="6"/>
      <c r="J106" s="7"/>
      <c r="K106" s="13">
        <v>32</v>
      </c>
      <c r="L106" s="6"/>
      <c r="M106" s="7"/>
    </row>
    <row r="107" spans="1:13" ht="12.95" customHeight="1" x14ac:dyDescent="0.2">
      <c r="A107" s="19" t="s">
        <v>244</v>
      </c>
      <c r="B107" s="13"/>
      <c r="C107" s="6"/>
      <c r="D107" s="7">
        <v>8</v>
      </c>
      <c r="E107" s="13"/>
      <c r="F107" s="6"/>
      <c r="G107" s="7">
        <v>6</v>
      </c>
      <c r="H107" s="13"/>
      <c r="I107" s="6"/>
      <c r="J107" s="7">
        <v>23</v>
      </c>
      <c r="K107" s="13">
        <v>1</v>
      </c>
      <c r="L107" s="6"/>
      <c r="M107" s="7">
        <v>28</v>
      </c>
    </row>
    <row r="108" spans="1:13" ht="12.95" customHeight="1" x14ac:dyDescent="0.2">
      <c r="A108" s="14" t="s">
        <v>208</v>
      </c>
      <c r="B108" s="35">
        <v>45</v>
      </c>
      <c r="C108" s="6">
        <v>1</v>
      </c>
      <c r="D108" s="7"/>
      <c r="E108" s="35">
        <v>46</v>
      </c>
      <c r="F108" s="6">
        <v>0</v>
      </c>
      <c r="G108" s="7"/>
      <c r="H108" s="35">
        <v>53</v>
      </c>
      <c r="I108" s="6">
        <v>2</v>
      </c>
      <c r="J108" s="7"/>
      <c r="K108" s="35">
        <v>44</v>
      </c>
      <c r="L108" s="6">
        <v>4</v>
      </c>
      <c r="M108" s="7"/>
    </row>
    <row r="109" spans="1:13" ht="12.95" customHeight="1" x14ac:dyDescent="0.2">
      <c r="A109" s="19" t="s">
        <v>145</v>
      </c>
      <c r="B109" s="13"/>
      <c r="C109" s="6">
        <v>7</v>
      </c>
      <c r="D109" s="7"/>
      <c r="E109" s="13"/>
      <c r="F109" s="6">
        <v>2</v>
      </c>
      <c r="G109" s="7"/>
      <c r="H109" s="13"/>
      <c r="I109" s="6">
        <v>1</v>
      </c>
      <c r="J109" s="7"/>
      <c r="K109" s="13"/>
      <c r="L109" s="6">
        <v>0</v>
      </c>
      <c r="M109" s="7"/>
    </row>
    <row r="110" spans="1:13" ht="12.95" customHeight="1" x14ac:dyDescent="0.2">
      <c r="A110" s="22" t="s">
        <v>76</v>
      </c>
      <c r="B110" s="13"/>
      <c r="C110" s="6"/>
      <c r="D110" s="7"/>
      <c r="E110" s="13"/>
      <c r="F110" s="6">
        <v>4</v>
      </c>
      <c r="G110" s="7">
        <v>1</v>
      </c>
      <c r="H110" s="13">
        <v>1</v>
      </c>
      <c r="I110" s="6">
        <v>1</v>
      </c>
      <c r="J110" s="7">
        <v>1</v>
      </c>
      <c r="K110" s="13">
        <v>1</v>
      </c>
      <c r="L110" s="6">
        <v>3</v>
      </c>
      <c r="M110" s="7">
        <v>1</v>
      </c>
    </row>
    <row r="111" spans="1:13" ht="12.95" customHeight="1" thickBot="1" x14ac:dyDescent="0.25">
      <c r="A111" s="8" t="s">
        <v>15</v>
      </c>
      <c r="B111" s="41">
        <f t="shared" ref="B111:M111" si="18">SUM(B108:B110,B75:B107)</f>
        <v>416</v>
      </c>
      <c r="C111" s="39">
        <f t="shared" si="18"/>
        <v>202</v>
      </c>
      <c r="D111" s="130">
        <f t="shared" si="18"/>
        <v>8</v>
      </c>
      <c r="E111" s="41">
        <f t="shared" si="18"/>
        <v>440</v>
      </c>
      <c r="F111" s="39">
        <f t="shared" si="18"/>
        <v>187</v>
      </c>
      <c r="G111" s="130">
        <f t="shared" si="18"/>
        <v>8</v>
      </c>
      <c r="H111" s="41">
        <f t="shared" si="18"/>
        <v>445</v>
      </c>
      <c r="I111" s="39">
        <f t="shared" si="18"/>
        <v>154</v>
      </c>
      <c r="J111" s="40">
        <f t="shared" si="18"/>
        <v>25</v>
      </c>
      <c r="K111" s="41">
        <f t="shared" si="18"/>
        <v>532</v>
      </c>
      <c r="L111" s="39">
        <f t="shared" si="18"/>
        <v>192</v>
      </c>
      <c r="M111" s="40">
        <f t="shared" si="18"/>
        <v>29</v>
      </c>
    </row>
    <row r="112" spans="1:13" ht="12.95" customHeight="1" thickBot="1" x14ac:dyDescent="0.25">
      <c r="A112" s="20" t="s">
        <v>0</v>
      </c>
      <c r="B112" s="200">
        <f>SUM(B111:D111)</f>
        <v>626</v>
      </c>
      <c r="C112" s="186"/>
      <c r="D112" s="187"/>
      <c r="E112" s="185">
        <f>SUM(E111:G111)</f>
        <v>635</v>
      </c>
      <c r="F112" s="186"/>
      <c r="G112" s="187"/>
      <c r="H112" s="201">
        <f>SUM(H111:J111)</f>
        <v>624</v>
      </c>
      <c r="I112" s="201"/>
      <c r="J112" s="202"/>
      <c r="K112" s="201">
        <f>SUM(K111:M111)</f>
        <v>753</v>
      </c>
      <c r="L112" s="201"/>
      <c r="M112" s="202"/>
    </row>
    <row r="113" spans="1:13" ht="12.95" customHeight="1" x14ac:dyDescent="0.2">
      <c r="A113" s="2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</row>
    <row r="114" spans="1:13" ht="12.95" customHeight="1" x14ac:dyDescent="0.2">
      <c r="A114" s="11" t="s">
        <v>273</v>
      </c>
      <c r="B114" s="5"/>
      <c r="C114" s="51"/>
      <c r="D114" s="51"/>
      <c r="E114" s="5"/>
      <c r="F114" s="51"/>
      <c r="G114" s="5"/>
      <c r="H114" s="5"/>
      <c r="I114" s="51"/>
      <c r="J114" s="12"/>
      <c r="K114" s="5"/>
      <c r="L114" s="51"/>
      <c r="M114" s="12"/>
    </row>
    <row r="115" spans="1:13" ht="12.95" customHeight="1" x14ac:dyDescent="0.2">
      <c r="A115" s="14" t="s">
        <v>35</v>
      </c>
      <c r="B115" s="35">
        <v>9</v>
      </c>
      <c r="C115" s="6"/>
      <c r="D115" s="7"/>
      <c r="E115" s="10">
        <v>4</v>
      </c>
      <c r="F115" s="75"/>
      <c r="G115" s="77"/>
      <c r="H115" s="10">
        <v>1</v>
      </c>
      <c r="I115" s="75"/>
      <c r="J115" s="77"/>
      <c r="K115" s="10">
        <v>0</v>
      </c>
      <c r="L115" s="75"/>
      <c r="M115" s="77"/>
    </row>
    <row r="116" spans="1:13" ht="12.95" customHeight="1" x14ac:dyDescent="0.2">
      <c r="A116" s="14" t="s">
        <v>197</v>
      </c>
      <c r="B116" s="35">
        <v>45</v>
      </c>
      <c r="C116" s="6"/>
      <c r="D116" s="7"/>
      <c r="E116" s="10">
        <v>71</v>
      </c>
      <c r="F116" s="75"/>
      <c r="G116" s="78"/>
      <c r="H116" s="10">
        <v>56</v>
      </c>
      <c r="I116" s="75"/>
      <c r="J116" s="78"/>
      <c r="K116" s="10">
        <v>62</v>
      </c>
      <c r="L116" s="75"/>
      <c r="M116" s="78"/>
    </row>
    <row r="117" spans="1:13" ht="12.95" customHeight="1" x14ac:dyDescent="0.2">
      <c r="A117" s="14" t="s">
        <v>36</v>
      </c>
      <c r="B117" s="35">
        <v>148</v>
      </c>
      <c r="C117" s="6"/>
      <c r="D117" s="7"/>
      <c r="E117" s="10">
        <v>159</v>
      </c>
      <c r="F117" s="75"/>
      <c r="G117" s="78"/>
      <c r="H117" s="10">
        <v>153</v>
      </c>
      <c r="I117" s="75"/>
      <c r="J117" s="78"/>
      <c r="K117" s="10">
        <v>135</v>
      </c>
      <c r="L117" s="75"/>
      <c r="M117" s="78"/>
    </row>
    <row r="118" spans="1:13" ht="12.95" customHeight="1" x14ac:dyDescent="0.2">
      <c r="A118" s="14" t="s">
        <v>38</v>
      </c>
      <c r="B118" s="35">
        <v>4</v>
      </c>
      <c r="C118" s="6"/>
      <c r="D118" s="7"/>
      <c r="E118" s="10">
        <v>1</v>
      </c>
      <c r="F118" s="75"/>
      <c r="G118" s="78"/>
      <c r="H118" s="10">
        <v>0</v>
      </c>
      <c r="I118" s="75"/>
      <c r="J118" s="78"/>
      <c r="K118" s="10">
        <v>0</v>
      </c>
      <c r="L118" s="75"/>
      <c r="M118" s="78"/>
    </row>
    <row r="119" spans="1:13" ht="12.95" customHeight="1" thickBot="1" x14ac:dyDescent="0.25">
      <c r="A119" s="114" t="s">
        <v>15</v>
      </c>
      <c r="B119" s="84">
        <f t="shared" ref="B119:J119" si="19">SUM(B115:B118)</f>
        <v>206</v>
      </c>
      <c r="C119" s="83">
        <f t="shared" si="19"/>
        <v>0</v>
      </c>
      <c r="D119" s="82">
        <f t="shared" si="19"/>
        <v>0</v>
      </c>
      <c r="E119" s="84">
        <f t="shared" si="19"/>
        <v>235</v>
      </c>
      <c r="F119" s="83">
        <f t="shared" si="19"/>
        <v>0</v>
      </c>
      <c r="G119" s="82">
        <f t="shared" si="19"/>
        <v>0</v>
      </c>
      <c r="H119" s="84">
        <f t="shared" si="19"/>
        <v>210</v>
      </c>
      <c r="I119" s="83">
        <f t="shared" si="19"/>
        <v>0</v>
      </c>
      <c r="J119" s="82">
        <f t="shared" si="19"/>
        <v>0</v>
      </c>
      <c r="K119" s="84">
        <f t="shared" ref="K119:M119" si="20">SUM(K115:K118)</f>
        <v>197</v>
      </c>
      <c r="L119" s="83">
        <f t="shared" si="20"/>
        <v>0</v>
      </c>
      <c r="M119" s="82">
        <f t="shared" si="20"/>
        <v>0</v>
      </c>
    </row>
    <row r="120" spans="1:13" ht="12.95" customHeight="1" thickBot="1" x14ac:dyDescent="0.25">
      <c r="A120" s="20" t="s">
        <v>0</v>
      </c>
      <c r="B120" s="185">
        <f t="shared" ref="B120" si="21">SUM(B119:D119)</f>
        <v>206</v>
      </c>
      <c r="C120" s="186"/>
      <c r="D120" s="187"/>
      <c r="E120" s="185">
        <f t="shared" ref="E120" si="22">SUM(E119:G119)</f>
        <v>235</v>
      </c>
      <c r="F120" s="186"/>
      <c r="G120" s="187"/>
      <c r="H120" s="203">
        <f t="shared" ref="H120" si="23">SUM(H119:J119)</f>
        <v>210</v>
      </c>
      <c r="I120" s="204"/>
      <c r="J120" s="205"/>
      <c r="K120" s="203">
        <f t="shared" ref="K120" si="24">SUM(K119:M119)</f>
        <v>197</v>
      </c>
      <c r="L120" s="204"/>
      <c r="M120" s="205"/>
    </row>
    <row r="121" spans="1:13" ht="12.95" customHeight="1" x14ac:dyDescent="0.2">
      <c r="A121" s="25"/>
      <c r="B121" s="42"/>
      <c r="C121" s="42"/>
      <c r="D121" s="42"/>
      <c r="E121" s="45"/>
      <c r="F121" s="42"/>
      <c r="G121" s="42"/>
      <c r="H121" s="42"/>
      <c r="I121" s="60"/>
      <c r="J121" s="42"/>
      <c r="K121" s="42"/>
      <c r="L121" s="60"/>
      <c r="M121" s="42"/>
    </row>
    <row r="122" spans="1:13" ht="12.95" customHeight="1" x14ac:dyDescent="0.2">
      <c r="A122" s="11" t="s">
        <v>226</v>
      </c>
      <c r="B122" s="5"/>
      <c r="C122" s="51"/>
      <c r="D122" s="51"/>
      <c r="E122" s="5"/>
      <c r="F122" s="51"/>
      <c r="G122" s="5"/>
      <c r="H122" s="5"/>
      <c r="I122" s="51"/>
      <c r="J122" s="12"/>
      <c r="K122" s="5"/>
      <c r="L122" s="51"/>
      <c r="M122" s="12"/>
    </row>
    <row r="123" spans="1:13" ht="12.95" customHeight="1" x14ac:dyDescent="0.2">
      <c r="A123" s="18" t="s">
        <v>186</v>
      </c>
      <c r="B123" s="38">
        <v>37</v>
      </c>
      <c r="C123" s="33">
        <v>35</v>
      </c>
      <c r="D123" s="34"/>
      <c r="E123" s="10">
        <v>43</v>
      </c>
      <c r="F123" s="75">
        <v>30</v>
      </c>
      <c r="G123" s="77"/>
      <c r="H123" s="10">
        <v>47</v>
      </c>
      <c r="I123" s="75">
        <v>30</v>
      </c>
      <c r="J123" s="77">
        <v>6</v>
      </c>
      <c r="K123" s="10">
        <v>31</v>
      </c>
      <c r="L123" s="75">
        <v>20</v>
      </c>
      <c r="M123" s="77">
        <v>31</v>
      </c>
    </row>
    <row r="124" spans="1:13" ht="12.95" customHeight="1" x14ac:dyDescent="0.2">
      <c r="A124" s="19" t="s">
        <v>198</v>
      </c>
      <c r="B124" s="13">
        <v>79</v>
      </c>
      <c r="C124" s="6"/>
      <c r="D124" s="7"/>
      <c r="E124" s="10">
        <v>82</v>
      </c>
      <c r="F124" s="75"/>
      <c r="G124" s="78"/>
      <c r="H124" s="10">
        <v>78</v>
      </c>
      <c r="I124" s="75"/>
      <c r="J124" s="78"/>
      <c r="K124" s="10">
        <v>70</v>
      </c>
      <c r="L124" s="75"/>
      <c r="M124" s="78"/>
    </row>
    <row r="125" spans="1:13" ht="12.95" customHeight="1" x14ac:dyDescent="0.2">
      <c r="A125" s="22" t="s">
        <v>37</v>
      </c>
      <c r="B125" s="13">
        <v>127</v>
      </c>
      <c r="C125" s="6">
        <v>30</v>
      </c>
      <c r="D125" s="7"/>
      <c r="E125" s="10">
        <v>104</v>
      </c>
      <c r="F125" s="75">
        <v>27</v>
      </c>
      <c r="G125" s="78"/>
      <c r="H125" s="10">
        <v>105</v>
      </c>
      <c r="I125" s="75">
        <v>22</v>
      </c>
      <c r="J125" s="78"/>
      <c r="K125" s="10">
        <v>111</v>
      </c>
      <c r="L125" s="75">
        <v>18</v>
      </c>
      <c r="M125" s="78"/>
    </row>
    <row r="126" spans="1:13" ht="12.95" customHeight="1" thickBot="1" x14ac:dyDescent="0.25">
      <c r="A126" s="114" t="s">
        <v>15</v>
      </c>
      <c r="B126" s="81">
        <f t="shared" ref="B126:J126" si="25">SUM(B123:B125)</f>
        <v>243</v>
      </c>
      <c r="C126" s="39">
        <f t="shared" si="25"/>
        <v>65</v>
      </c>
      <c r="D126" s="40">
        <f t="shared" si="25"/>
        <v>0</v>
      </c>
      <c r="E126" s="81">
        <f t="shared" si="25"/>
        <v>229</v>
      </c>
      <c r="F126" s="39">
        <f t="shared" si="25"/>
        <v>57</v>
      </c>
      <c r="G126" s="40">
        <f t="shared" si="25"/>
        <v>0</v>
      </c>
      <c r="H126" s="81">
        <f t="shared" si="25"/>
        <v>230</v>
      </c>
      <c r="I126" s="39">
        <f t="shared" si="25"/>
        <v>52</v>
      </c>
      <c r="J126" s="40">
        <f t="shared" si="25"/>
        <v>6</v>
      </c>
      <c r="K126" s="81">
        <f t="shared" ref="K126:M126" si="26">SUM(K123:K125)</f>
        <v>212</v>
      </c>
      <c r="L126" s="39">
        <f t="shared" si="26"/>
        <v>38</v>
      </c>
      <c r="M126" s="40">
        <f t="shared" si="26"/>
        <v>31</v>
      </c>
    </row>
    <row r="127" spans="1:13" ht="12.95" customHeight="1" thickBot="1" x14ac:dyDescent="0.25">
      <c r="A127" s="20" t="s">
        <v>0</v>
      </c>
      <c r="B127" s="185">
        <f>SUM(B126:D126)</f>
        <v>308</v>
      </c>
      <c r="C127" s="186"/>
      <c r="D127" s="187"/>
      <c r="E127" s="185">
        <f>SUM(E126:G126)</f>
        <v>286</v>
      </c>
      <c r="F127" s="186"/>
      <c r="G127" s="187"/>
      <c r="H127" s="188">
        <f>SUM(H126:J126)</f>
        <v>288</v>
      </c>
      <c r="I127" s="189"/>
      <c r="J127" s="190"/>
      <c r="K127" s="188">
        <f>SUM(K126:M126)</f>
        <v>281</v>
      </c>
      <c r="L127" s="189"/>
      <c r="M127" s="190"/>
    </row>
    <row r="128" spans="1:13" ht="12.95" customHeight="1" x14ac:dyDescent="0.2">
      <c r="A128" s="48"/>
      <c r="B128" s="49"/>
      <c r="C128" s="49"/>
      <c r="D128" s="49"/>
      <c r="E128" s="49"/>
      <c r="F128" s="49"/>
      <c r="G128" s="49"/>
      <c r="H128" s="49"/>
      <c r="I128" s="49"/>
      <c r="J128" s="49"/>
      <c r="K128" s="49"/>
      <c r="L128" s="49"/>
      <c r="M128" s="49"/>
    </row>
    <row r="129" spans="1:13" ht="12.95" customHeight="1" thickBot="1" x14ac:dyDescent="0.25">
      <c r="A129" s="15" t="s">
        <v>17</v>
      </c>
      <c r="B129" s="86">
        <f t="shared" ref="B129:M129" si="27">SUM(B9+B25+B36+B48+B58+B71+B111+B119+B126)</f>
        <v>1848</v>
      </c>
      <c r="C129" s="30">
        <f t="shared" si="27"/>
        <v>268</v>
      </c>
      <c r="D129" s="59">
        <f t="shared" si="27"/>
        <v>46</v>
      </c>
      <c r="E129" s="86">
        <f t="shared" si="27"/>
        <v>1865</v>
      </c>
      <c r="F129" s="30">
        <f t="shared" si="27"/>
        <v>244</v>
      </c>
      <c r="G129" s="59">
        <f t="shared" si="27"/>
        <v>51</v>
      </c>
      <c r="H129" s="86">
        <f t="shared" si="27"/>
        <v>1797</v>
      </c>
      <c r="I129" s="30">
        <f t="shared" si="27"/>
        <v>206</v>
      </c>
      <c r="J129" s="31">
        <f t="shared" si="27"/>
        <v>81</v>
      </c>
      <c r="K129" s="86">
        <f t="shared" si="27"/>
        <v>1783</v>
      </c>
      <c r="L129" s="30">
        <f t="shared" si="27"/>
        <v>230</v>
      </c>
      <c r="M129" s="31">
        <f t="shared" si="27"/>
        <v>101</v>
      </c>
    </row>
    <row r="130" spans="1:13" ht="12.95" customHeight="1" thickBot="1" x14ac:dyDescent="0.25">
      <c r="A130" s="20" t="s">
        <v>16</v>
      </c>
      <c r="B130" s="185">
        <f t="shared" ref="B130" si="28">SUM(B129:D129)</f>
        <v>2162</v>
      </c>
      <c r="C130" s="186"/>
      <c r="D130" s="187"/>
      <c r="E130" s="185">
        <f>SUM(E129:G129)</f>
        <v>2160</v>
      </c>
      <c r="F130" s="186"/>
      <c r="G130" s="187"/>
      <c r="H130" s="191">
        <f>SUM(H129:J129)</f>
        <v>2084</v>
      </c>
      <c r="I130" s="192"/>
      <c r="J130" s="193"/>
      <c r="K130" s="197">
        <f>SUM(K129:M129)</f>
        <v>2114</v>
      </c>
      <c r="L130" s="198"/>
      <c r="M130" s="199"/>
    </row>
    <row r="131" spans="1:13" ht="12.95" customHeight="1" x14ac:dyDescent="0.2">
      <c r="A131" s="48"/>
      <c r="B131" s="49"/>
      <c r="C131" s="49"/>
      <c r="D131" s="49"/>
      <c r="E131" s="49"/>
      <c r="F131" s="49"/>
      <c r="G131" s="49"/>
      <c r="H131" s="49"/>
      <c r="I131" s="49"/>
      <c r="J131" s="49"/>
      <c r="K131" s="49"/>
      <c r="L131" s="49"/>
      <c r="M131" s="49"/>
    </row>
    <row r="132" spans="1:13" ht="12.95" customHeight="1" x14ac:dyDescent="0.2">
      <c r="A132" s="48"/>
      <c r="B132" s="49"/>
      <c r="C132" s="49"/>
      <c r="D132" s="49"/>
      <c r="E132" s="49"/>
      <c r="F132" s="49"/>
      <c r="G132" s="49"/>
      <c r="H132" s="49"/>
      <c r="I132" s="49"/>
      <c r="J132" s="49"/>
      <c r="K132" s="49"/>
      <c r="L132" s="49"/>
      <c r="M132" s="49"/>
    </row>
    <row r="133" spans="1:13" ht="12.95" customHeight="1" x14ac:dyDescent="0.2">
      <c r="A133" s="48"/>
      <c r="B133" s="49"/>
      <c r="C133" s="49"/>
      <c r="D133" s="49"/>
      <c r="E133" s="49"/>
      <c r="F133" s="49"/>
      <c r="G133" s="49"/>
      <c r="H133" s="49"/>
      <c r="I133" s="49"/>
      <c r="J133" s="49"/>
      <c r="K133" s="49"/>
      <c r="L133" s="49"/>
      <c r="M133" s="49"/>
    </row>
    <row r="134" spans="1:13" ht="12.95" customHeight="1" x14ac:dyDescent="0.2">
      <c r="A134" s="50"/>
      <c r="B134" s="24"/>
      <c r="C134" s="24"/>
      <c r="D134" s="24"/>
      <c r="E134" s="24"/>
      <c r="F134" s="24"/>
      <c r="G134" s="24"/>
      <c r="H134" s="24"/>
      <c r="I134" s="24"/>
      <c r="J134" s="24"/>
      <c r="K134" s="24"/>
      <c r="L134" s="24"/>
      <c r="M134" s="24"/>
    </row>
    <row r="135" spans="1:13" ht="12.95" customHeight="1" x14ac:dyDescent="0.2">
      <c r="A135" s="50"/>
      <c r="B135" s="24"/>
      <c r="C135" s="24"/>
      <c r="D135" s="24"/>
      <c r="E135" s="24"/>
      <c r="F135" s="24"/>
      <c r="G135" s="24"/>
      <c r="H135" s="24"/>
      <c r="I135" s="24"/>
      <c r="J135" s="24"/>
      <c r="K135" s="24"/>
      <c r="L135" s="24"/>
      <c r="M135" s="24"/>
    </row>
    <row r="136" spans="1:13" ht="12.95" customHeight="1" x14ac:dyDescent="0.2">
      <c r="A136" s="50"/>
    </row>
    <row r="137" spans="1:13" ht="12.95" customHeight="1" x14ac:dyDescent="0.2">
      <c r="A137" s="9" t="s">
        <v>74</v>
      </c>
    </row>
    <row r="138" spans="1:13" ht="12.95" customHeight="1" x14ac:dyDescent="0.2">
      <c r="B138" s="1"/>
      <c r="C138" s="1"/>
      <c r="D138" s="1"/>
      <c r="E138" s="1"/>
      <c r="F138" s="1"/>
      <c r="G138" s="1"/>
    </row>
    <row r="139" spans="1:13" ht="12.95" customHeight="1" x14ac:dyDescent="0.2">
      <c r="B139" s="1"/>
      <c r="C139" s="1"/>
      <c r="D139" s="1"/>
      <c r="E139" s="1"/>
      <c r="F139" s="1"/>
      <c r="G139" s="1"/>
    </row>
  </sheetData>
  <mergeCells count="46">
    <mergeCell ref="A1:M1"/>
    <mergeCell ref="K3:M3"/>
    <mergeCell ref="K10:M10"/>
    <mergeCell ref="K26:M26"/>
    <mergeCell ref="K37:M37"/>
    <mergeCell ref="H3:J3"/>
    <mergeCell ref="A3:A4"/>
    <mergeCell ref="B3:D3"/>
    <mergeCell ref="E3:G3"/>
    <mergeCell ref="B10:D10"/>
    <mergeCell ref="E10:G10"/>
    <mergeCell ref="H10:J10"/>
    <mergeCell ref="B26:D26"/>
    <mergeCell ref="E26:G26"/>
    <mergeCell ref="H26:J26"/>
    <mergeCell ref="E37:G37"/>
    <mergeCell ref="B112:D112"/>
    <mergeCell ref="E112:G112"/>
    <mergeCell ref="H112:J112"/>
    <mergeCell ref="K112:M112"/>
    <mergeCell ref="B120:D120"/>
    <mergeCell ref="E120:G120"/>
    <mergeCell ref="H120:J120"/>
    <mergeCell ref="K120:M120"/>
    <mergeCell ref="H127:J127"/>
    <mergeCell ref="K127:M127"/>
    <mergeCell ref="B130:D130"/>
    <mergeCell ref="E130:G130"/>
    <mergeCell ref="H130:J130"/>
    <mergeCell ref="K130:M130"/>
    <mergeCell ref="B127:D127"/>
    <mergeCell ref="E127:G127"/>
    <mergeCell ref="H37:J37"/>
    <mergeCell ref="B37:D37"/>
    <mergeCell ref="K49:M49"/>
    <mergeCell ref="B49:D49"/>
    <mergeCell ref="B59:D59"/>
    <mergeCell ref="E59:G59"/>
    <mergeCell ref="H59:J59"/>
    <mergeCell ref="K59:M59"/>
    <mergeCell ref="B72:D72"/>
    <mergeCell ref="E72:G72"/>
    <mergeCell ref="H72:J72"/>
    <mergeCell ref="K72:M72"/>
    <mergeCell ref="E49:G49"/>
    <mergeCell ref="H49:J49"/>
  </mergeCells>
  <printOptions horizontalCentered="1"/>
  <pageMargins left="0.7" right="0.7" top="0.75" bottom="0.75" header="0.3" footer="0.3"/>
  <pageSetup orientation="portrait" r:id="rId1"/>
  <rowBreaks count="2" manualBreakCount="2">
    <brk id="52" max="16383" man="1"/>
    <brk id="10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M129"/>
  <sheetViews>
    <sheetView showGridLines="0" zoomScaleNormal="100" zoomScalePageLayoutView="140" workbookViewId="0">
      <pane ySplit="4" topLeftCell="A5" activePane="bottomLeft" state="frozen"/>
      <selection pane="bottomLeft" activeCell="A3" sqref="A3:A4"/>
    </sheetView>
  </sheetViews>
  <sheetFormatPr defaultColWidth="9.140625" defaultRowHeight="12.75" x14ac:dyDescent="0.2"/>
  <cols>
    <col min="1" max="1" width="34" style="58" customWidth="1"/>
    <col min="2" max="13" width="4.85546875" style="58" customWidth="1"/>
    <col min="14" max="16384" width="9.140625" style="58"/>
  </cols>
  <sheetData>
    <row r="1" spans="1:13" s="1" customFormat="1" ht="18" customHeight="1" x14ac:dyDescent="0.3">
      <c r="A1" s="206" t="s">
        <v>18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</row>
    <row r="2" spans="1:13" ht="18.75" x14ac:dyDescent="0.3">
      <c r="A2" s="90"/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</row>
    <row r="3" spans="1:13" x14ac:dyDescent="0.2">
      <c r="A3" s="223" t="s">
        <v>48</v>
      </c>
      <c r="B3" s="216" t="s">
        <v>256</v>
      </c>
      <c r="C3" s="217"/>
      <c r="D3" s="218"/>
      <c r="E3" s="216" t="s">
        <v>271</v>
      </c>
      <c r="F3" s="217"/>
      <c r="G3" s="218"/>
      <c r="H3" s="216" t="s">
        <v>295</v>
      </c>
      <c r="I3" s="217"/>
      <c r="J3" s="218"/>
      <c r="K3" s="216" t="s">
        <v>312</v>
      </c>
      <c r="L3" s="217"/>
      <c r="M3" s="218"/>
    </row>
    <row r="4" spans="1:13" x14ac:dyDescent="0.2">
      <c r="A4" s="223"/>
      <c r="B4" s="139" t="s">
        <v>182</v>
      </c>
      <c r="C4" s="140" t="s">
        <v>183</v>
      </c>
      <c r="D4" s="141" t="s">
        <v>13</v>
      </c>
      <c r="E4" s="139" t="s">
        <v>182</v>
      </c>
      <c r="F4" s="140" t="s">
        <v>183</v>
      </c>
      <c r="G4" s="141" t="s">
        <v>13</v>
      </c>
      <c r="H4" s="139" t="s">
        <v>182</v>
      </c>
      <c r="I4" s="140" t="s">
        <v>183</v>
      </c>
      <c r="J4" s="141" t="s">
        <v>13</v>
      </c>
      <c r="K4" s="139" t="s">
        <v>182</v>
      </c>
      <c r="L4" s="140" t="s">
        <v>183</v>
      </c>
      <c r="M4" s="141" t="s">
        <v>13</v>
      </c>
    </row>
    <row r="5" spans="1:13" ht="12.2" customHeight="1" x14ac:dyDescent="0.2">
      <c r="A5" s="214" t="s">
        <v>292</v>
      </c>
      <c r="B5" s="215"/>
      <c r="C5" s="215"/>
      <c r="D5" s="215"/>
      <c r="E5" s="215"/>
      <c r="F5" s="215"/>
      <c r="G5" s="215"/>
      <c r="H5" s="215"/>
      <c r="I5" s="215"/>
      <c r="J5" s="215"/>
      <c r="K5" s="155"/>
      <c r="L5" s="155"/>
      <c r="M5" s="156"/>
    </row>
    <row r="6" spans="1:13" ht="12.2" customHeight="1" x14ac:dyDescent="0.2">
      <c r="A6" s="18" t="s">
        <v>49</v>
      </c>
      <c r="B6" s="16">
        <v>20</v>
      </c>
      <c r="C6" s="143"/>
      <c r="D6" s="144"/>
      <c r="E6" s="142">
        <v>15</v>
      </c>
      <c r="F6" s="143"/>
      <c r="G6" s="144"/>
      <c r="H6" s="142">
        <v>12</v>
      </c>
      <c r="I6" s="143"/>
      <c r="J6" s="144"/>
      <c r="K6" s="142">
        <v>23</v>
      </c>
      <c r="L6" s="143"/>
      <c r="M6" s="144"/>
    </row>
    <row r="7" spans="1:13" ht="12.2" customHeight="1" x14ac:dyDescent="0.2">
      <c r="A7" s="19" t="s">
        <v>59</v>
      </c>
      <c r="B7" s="16">
        <v>54</v>
      </c>
      <c r="C7" s="146">
        <v>49</v>
      </c>
      <c r="D7" s="110"/>
      <c r="E7" s="16">
        <v>44</v>
      </c>
      <c r="F7" s="146">
        <v>36</v>
      </c>
      <c r="G7" s="110"/>
      <c r="H7" s="16">
        <v>49</v>
      </c>
      <c r="I7" s="146">
        <v>31</v>
      </c>
      <c r="J7" s="110"/>
      <c r="K7" s="16">
        <v>43</v>
      </c>
      <c r="L7" s="146">
        <v>30</v>
      </c>
      <c r="M7" s="110"/>
    </row>
    <row r="8" spans="1:13" ht="12.2" customHeight="1" x14ac:dyDescent="0.2">
      <c r="A8" s="19" t="s">
        <v>158</v>
      </c>
      <c r="B8" s="16">
        <v>0</v>
      </c>
      <c r="C8" s="146"/>
      <c r="D8" s="110"/>
      <c r="E8" s="16">
        <v>2</v>
      </c>
      <c r="F8" s="146"/>
      <c r="G8" s="110"/>
      <c r="H8" s="16">
        <v>2</v>
      </c>
      <c r="I8" s="146"/>
      <c r="J8" s="110"/>
      <c r="K8" s="16">
        <v>2</v>
      </c>
      <c r="L8" s="146"/>
      <c r="M8" s="110"/>
    </row>
    <row r="9" spans="1:13" ht="12.2" customHeight="1" x14ac:dyDescent="0.2">
      <c r="A9" s="19" t="s">
        <v>60</v>
      </c>
      <c r="B9" s="16">
        <v>28</v>
      </c>
      <c r="C9" s="146"/>
      <c r="D9" s="110"/>
      <c r="E9" s="16">
        <v>25</v>
      </c>
      <c r="F9" s="146"/>
      <c r="G9" s="110"/>
      <c r="H9" s="16">
        <v>26</v>
      </c>
      <c r="I9" s="146"/>
      <c r="J9" s="110"/>
      <c r="K9" s="16">
        <v>23</v>
      </c>
      <c r="L9" s="146"/>
      <c r="M9" s="110"/>
    </row>
    <row r="10" spans="1:13" ht="12.2" customHeight="1" x14ac:dyDescent="0.2">
      <c r="A10" s="19" t="s">
        <v>326</v>
      </c>
      <c r="B10" s="16">
        <v>1</v>
      </c>
      <c r="C10" s="146"/>
      <c r="D10" s="110"/>
      <c r="E10" s="16">
        <v>0</v>
      </c>
      <c r="F10" s="146"/>
      <c r="G10" s="110"/>
      <c r="H10" s="16">
        <v>0</v>
      </c>
      <c r="I10" s="146"/>
      <c r="J10" s="110"/>
      <c r="K10" s="16">
        <v>0</v>
      </c>
      <c r="L10" s="146"/>
      <c r="M10" s="110"/>
    </row>
    <row r="11" spans="1:13" ht="12.2" customHeight="1" x14ac:dyDescent="0.2">
      <c r="A11" s="19" t="s">
        <v>286</v>
      </c>
      <c r="B11" s="16">
        <v>1</v>
      </c>
      <c r="C11" s="146"/>
      <c r="D11" s="110"/>
      <c r="E11" s="16">
        <v>0</v>
      </c>
      <c r="F11" s="146"/>
      <c r="G11" s="110">
        <v>1</v>
      </c>
      <c r="H11" s="16">
        <v>0</v>
      </c>
      <c r="I11" s="146"/>
      <c r="J11" s="110">
        <v>0</v>
      </c>
      <c r="K11" s="16">
        <v>0</v>
      </c>
      <c r="L11" s="146"/>
      <c r="M11" s="110">
        <v>0</v>
      </c>
    </row>
    <row r="12" spans="1:13" ht="12.2" customHeight="1" x14ac:dyDescent="0.2">
      <c r="A12" s="19" t="s">
        <v>285</v>
      </c>
      <c r="B12" s="16"/>
      <c r="C12" s="146"/>
      <c r="D12" s="110"/>
      <c r="E12" s="16">
        <v>1</v>
      </c>
      <c r="F12" s="146"/>
      <c r="G12" s="110"/>
      <c r="H12" s="16">
        <v>0</v>
      </c>
      <c r="I12" s="146"/>
      <c r="J12" s="110"/>
      <c r="K12" s="16">
        <v>0</v>
      </c>
      <c r="L12" s="146"/>
      <c r="M12" s="110"/>
    </row>
    <row r="13" spans="1:13" ht="12.2" customHeight="1" x14ac:dyDescent="0.2">
      <c r="A13" s="19" t="s">
        <v>284</v>
      </c>
      <c r="B13" s="16"/>
      <c r="C13" s="146"/>
      <c r="D13" s="110"/>
      <c r="E13" s="16">
        <v>5</v>
      </c>
      <c r="F13" s="146"/>
      <c r="G13" s="110"/>
      <c r="H13" s="16">
        <v>9</v>
      </c>
      <c r="I13" s="146"/>
      <c r="J13" s="110"/>
      <c r="K13" s="16">
        <v>13</v>
      </c>
      <c r="L13" s="146"/>
      <c r="M13" s="110"/>
    </row>
    <row r="14" spans="1:13" ht="12.2" customHeight="1" x14ac:dyDescent="0.2">
      <c r="A14" s="19" t="s">
        <v>315</v>
      </c>
      <c r="B14" s="16"/>
      <c r="C14" s="146"/>
      <c r="D14" s="110"/>
      <c r="E14" s="16"/>
      <c r="F14" s="146"/>
      <c r="G14" s="110"/>
      <c r="H14" s="16"/>
      <c r="I14" s="146"/>
      <c r="J14" s="110"/>
      <c r="K14" s="16"/>
      <c r="L14" s="146"/>
      <c r="M14" s="110">
        <v>1</v>
      </c>
    </row>
    <row r="15" spans="1:13" ht="12.2" customHeight="1" x14ac:dyDescent="0.2">
      <c r="A15" s="19" t="s">
        <v>51</v>
      </c>
      <c r="B15" s="16">
        <v>15</v>
      </c>
      <c r="C15" s="146"/>
      <c r="D15" s="110"/>
      <c r="E15" s="16">
        <v>21</v>
      </c>
      <c r="F15" s="146"/>
      <c r="G15" s="110"/>
      <c r="H15" s="16">
        <v>23</v>
      </c>
      <c r="I15" s="146"/>
      <c r="J15" s="110"/>
      <c r="K15" s="16">
        <v>22</v>
      </c>
      <c r="L15" s="146"/>
      <c r="M15" s="110"/>
    </row>
    <row r="16" spans="1:13" ht="12.2" customHeight="1" x14ac:dyDescent="0.2">
      <c r="A16" s="19" t="s">
        <v>50</v>
      </c>
      <c r="B16" s="16">
        <v>53</v>
      </c>
      <c r="C16" s="146">
        <v>31</v>
      </c>
      <c r="D16" s="110"/>
      <c r="E16" s="16">
        <v>45</v>
      </c>
      <c r="F16" s="146">
        <v>21</v>
      </c>
      <c r="G16" s="110"/>
      <c r="H16" s="16">
        <v>37</v>
      </c>
      <c r="I16" s="146">
        <v>24</v>
      </c>
      <c r="J16" s="110"/>
      <c r="K16" s="16">
        <v>34</v>
      </c>
      <c r="L16" s="146">
        <v>22</v>
      </c>
      <c r="M16" s="110"/>
    </row>
    <row r="17" spans="1:13" ht="12.2" customHeight="1" x14ac:dyDescent="0.2">
      <c r="A17" s="19" t="s">
        <v>283</v>
      </c>
      <c r="B17" s="16" t="s">
        <v>163</v>
      </c>
      <c r="C17" s="146" t="s">
        <v>163</v>
      </c>
      <c r="D17" s="110"/>
      <c r="E17" s="16">
        <v>5</v>
      </c>
      <c r="F17" s="146" t="s">
        <v>163</v>
      </c>
      <c r="G17" s="110"/>
      <c r="H17" s="16">
        <v>10</v>
      </c>
      <c r="I17" s="146"/>
      <c r="J17" s="110"/>
      <c r="K17" s="16">
        <v>13</v>
      </c>
      <c r="L17" s="146"/>
      <c r="M17" s="110"/>
    </row>
    <row r="18" spans="1:13" ht="12.2" customHeight="1" x14ac:dyDescent="0.2">
      <c r="A18" s="19" t="s">
        <v>152</v>
      </c>
      <c r="B18" s="16">
        <v>47</v>
      </c>
      <c r="C18" s="146">
        <v>35</v>
      </c>
      <c r="D18" s="110"/>
      <c r="E18" s="16">
        <v>43</v>
      </c>
      <c r="F18" s="146">
        <v>40</v>
      </c>
      <c r="G18" s="110"/>
      <c r="H18" s="16">
        <v>34</v>
      </c>
      <c r="I18" s="146">
        <v>40</v>
      </c>
      <c r="J18" s="110"/>
      <c r="K18" s="16">
        <v>33</v>
      </c>
      <c r="L18" s="146">
        <v>26</v>
      </c>
      <c r="M18" s="110"/>
    </row>
    <row r="19" spans="1:13" ht="12.2" customHeight="1" x14ac:dyDescent="0.2">
      <c r="A19" s="19" t="s">
        <v>258</v>
      </c>
      <c r="B19" s="16">
        <v>1</v>
      </c>
      <c r="C19" s="146"/>
      <c r="D19" s="110"/>
      <c r="E19" s="16">
        <v>0</v>
      </c>
      <c r="F19" s="146"/>
      <c r="G19" s="110"/>
      <c r="H19" s="16">
        <v>0</v>
      </c>
      <c r="I19" s="146"/>
      <c r="J19" s="110"/>
      <c r="K19" s="16">
        <v>1</v>
      </c>
      <c r="L19" s="146"/>
      <c r="M19" s="110"/>
    </row>
    <row r="20" spans="1:13" ht="12.2" customHeight="1" x14ac:dyDescent="0.2">
      <c r="A20" s="19" t="s">
        <v>249</v>
      </c>
      <c r="B20" s="16">
        <v>1</v>
      </c>
      <c r="C20" s="146"/>
      <c r="D20" s="110">
        <v>0</v>
      </c>
      <c r="E20" s="16">
        <v>0</v>
      </c>
      <c r="F20" s="146"/>
      <c r="G20" s="110">
        <v>1</v>
      </c>
      <c r="H20" s="16">
        <v>0</v>
      </c>
      <c r="I20" s="146"/>
      <c r="J20" s="110">
        <v>0</v>
      </c>
      <c r="K20" s="16">
        <v>0</v>
      </c>
      <c r="L20" s="146"/>
      <c r="M20" s="110">
        <v>1</v>
      </c>
    </row>
    <row r="21" spans="1:13" ht="12.2" customHeight="1" x14ac:dyDescent="0.2">
      <c r="A21" s="19" t="s">
        <v>287</v>
      </c>
      <c r="B21" s="16"/>
      <c r="C21" s="146"/>
      <c r="D21" s="110"/>
      <c r="E21" s="16">
        <v>1</v>
      </c>
      <c r="F21" s="146"/>
      <c r="G21" s="110"/>
      <c r="H21" s="16">
        <v>0</v>
      </c>
      <c r="I21" s="146"/>
      <c r="J21" s="110"/>
      <c r="K21" s="16">
        <v>0</v>
      </c>
      <c r="L21" s="146"/>
      <c r="M21" s="110"/>
    </row>
    <row r="22" spans="1:13" ht="12.2" customHeight="1" x14ac:dyDescent="0.2">
      <c r="A22" s="19" t="s">
        <v>61</v>
      </c>
      <c r="B22" s="16">
        <v>47</v>
      </c>
      <c r="C22" s="146"/>
      <c r="D22" s="110"/>
      <c r="E22" s="16">
        <v>56</v>
      </c>
      <c r="F22" s="146"/>
      <c r="G22" s="110"/>
      <c r="H22" s="16">
        <v>61</v>
      </c>
      <c r="I22" s="146"/>
      <c r="J22" s="110"/>
      <c r="K22" s="16">
        <v>53</v>
      </c>
      <c r="L22" s="146"/>
      <c r="M22" s="110"/>
    </row>
    <row r="23" spans="1:13" ht="12.2" customHeight="1" x14ac:dyDescent="0.2">
      <c r="A23" s="19" t="s">
        <v>216</v>
      </c>
      <c r="B23" s="16">
        <v>6</v>
      </c>
      <c r="C23" s="146"/>
      <c r="D23" s="110"/>
      <c r="E23" s="16">
        <v>10</v>
      </c>
      <c r="F23" s="146"/>
      <c r="G23" s="110"/>
      <c r="H23" s="16">
        <v>7</v>
      </c>
      <c r="I23" s="146"/>
      <c r="J23" s="110"/>
      <c r="K23" s="16">
        <v>10</v>
      </c>
      <c r="L23" s="146"/>
      <c r="M23" s="110"/>
    </row>
    <row r="24" spans="1:13" ht="12.2" customHeight="1" x14ac:dyDescent="0.2">
      <c r="A24" s="19" t="s">
        <v>58</v>
      </c>
      <c r="B24" s="16">
        <v>110</v>
      </c>
      <c r="C24" s="146">
        <v>3</v>
      </c>
      <c r="D24" s="110">
        <v>11</v>
      </c>
      <c r="E24" s="16">
        <v>113</v>
      </c>
      <c r="F24" s="146">
        <v>0</v>
      </c>
      <c r="G24" s="110">
        <v>16</v>
      </c>
      <c r="H24" s="16">
        <v>100</v>
      </c>
      <c r="I24" s="146">
        <v>0</v>
      </c>
      <c r="J24" s="110">
        <v>20</v>
      </c>
      <c r="K24" s="16">
        <v>79</v>
      </c>
      <c r="L24" s="146"/>
      <c r="M24" s="110">
        <v>20</v>
      </c>
    </row>
    <row r="25" spans="1:13" ht="12.2" customHeight="1" x14ac:dyDescent="0.2">
      <c r="A25" s="19" t="s">
        <v>170</v>
      </c>
      <c r="B25" s="16">
        <v>13</v>
      </c>
      <c r="C25" s="146"/>
      <c r="D25" s="110">
        <v>13</v>
      </c>
      <c r="E25" s="16">
        <v>11</v>
      </c>
      <c r="F25" s="146"/>
      <c r="G25" s="110">
        <v>15</v>
      </c>
      <c r="H25" s="16">
        <v>14</v>
      </c>
      <c r="I25" s="146"/>
      <c r="J25" s="110">
        <v>8</v>
      </c>
      <c r="K25" s="16">
        <v>9</v>
      </c>
      <c r="L25" s="146"/>
      <c r="M25" s="110">
        <v>8</v>
      </c>
    </row>
    <row r="26" spans="1:13" ht="12.2" customHeight="1" x14ac:dyDescent="0.2">
      <c r="A26" s="184" t="s">
        <v>316</v>
      </c>
      <c r="B26" s="16"/>
      <c r="C26" s="146"/>
      <c r="D26" s="110"/>
      <c r="E26" s="16"/>
      <c r="F26" s="146"/>
      <c r="G26" s="110"/>
      <c r="H26" s="16"/>
      <c r="I26" s="146"/>
      <c r="J26" s="110"/>
      <c r="K26" s="16"/>
      <c r="L26" s="146"/>
      <c r="M26" s="110">
        <v>1</v>
      </c>
    </row>
    <row r="27" spans="1:13" ht="12.2" customHeight="1" x14ac:dyDescent="0.2">
      <c r="A27" s="19" t="s">
        <v>254</v>
      </c>
      <c r="B27" s="16">
        <v>5</v>
      </c>
      <c r="C27" s="146"/>
      <c r="D27" s="110">
        <v>10</v>
      </c>
      <c r="E27" s="16">
        <v>5</v>
      </c>
      <c r="F27" s="146"/>
      <c r="G27" s="110">
        <v>13</v>
      </c>
      <c r="H27" s="16">
        <v>10</v>
      </c>
      <c r="I27" s="146"/>
      <c r="J27" s="110">
        <v>15</v>
      </c>
      <c r="K27" s="16">
        <v>15</v>
      </c>
      <c r="L27" s="146"/>
      <c r="M27" s="110">
        <v>16</v>
      </c>
    </row>
    <row r="28" spans="1:13" ht="12.2" customHeight="1" x14ac:dyDescent="0.2">
      <c r="A28" s="22" t="s">
        <v>159</v>
      </c>
      <c r="B28" s="16">
        <v>2</v>
      </c>
      <c r="C28" s="146"/>
      <c r="D28" s="110">
        <v>4</v>
      </c>
      <c r="E28" s="16">
        <v>0</v>
      </c>
      <c r="F28" s="146"/>
      <c r="G28" s="110">
        <v>1</v>
      </c>
      <c r="H28" s="16">
        <v>0</v>
      </c>
      <c r="I28" s="146"/>
      <c r="J28" s="110">
        <v>2</v>
      </c>
      <c r="K28" s="16">
        <v>0</v>
      </c>
      <c r="L28" s="146"/>
      <c r="M28" s="110">
        <v>1</v>
      </c>
    </row>
    <row r="29" spans="1:13" ht="12.2" customHeight="1" thickBot="1" x14ac:dyDescent="0.25">
      <c r="A29" s="15" t="s">
        <v>15</v>
      </c>
      <c r="B29" s="154">
        <f t="shared" ref="B29:M29" si="0">SUM(B6:B28)</f>
        <v>404</v>
      </c>
      <c r="C29" s="39">
        <f t="shared" si="0"/>
        <v>118</v>
      </c>
      <c r="D29" s="40">
        <f t="shared" si="0"/>
        <v>38</v>
      </c>
      <c r="E29" s="147">
        <f t="shared" si="0"/>
        <v>402</v>
      </c>
      <c r="F29" s="39">
        <f t="shared" si="0"/>
        <v>97</v>
      </c>
      <c r="G29" s="40">
        <f t="shared" si="0"/>
        <v>47</v>
      </c>
      <c r="H29" s="147">
        <f t="shared" si="0"/>
        <v>394</v>
      </c>
      <c r="I29" s="39">
        <f t="shared" si="0"/>
        <v>95</v>
      </c>
      <c r="J29" s="40">
        <f t="shared" si="0"/>
        <v>45</v>
      </c>
      <c r="K29" s="147">
        <f t="shared" si="0"/>
        <v>373</v>
      </c>
      <c r="L29" s="39">
        <f t="shared" si="0"/>
        <v>78</v>
      </c>
      <c r="M29" s="40">
        <f t="shared" si="0"/>
        <v>48</v>
      </c>
    </row>
    <row r="30" spans="1:13" ht="13.5" thickBot="1" x14ac:dyDescent="0.25">
      <c r="A30" s="17" t="s">
        <v>0</v>
      </c>
      <c r="B30" s="224">
        <f t="shared" ref="B30" si="1">SUM(B29:D29)</f>
        <v>560</v>
      </c>
      <c r="C30" s="221"/>
      <c r="D30" s="222"/>
      <c r="E30" s="201">
        <f>SUM(E29:G29)</f>
        <v>546</v>
      </c>
      <c r="F30" s="201"/>
      <c r="G30" s="202"/>
      <c r="H30" s="201">
        <f t="shared" ref="H30" si="2">SUM(H29:J29)</f>
        <v>534</v>
      </c>
      <c r="I30" s="201"/>
      <c r="J30" s="202"/>
      <c r="K30" s="219">
        <f t="shared" ref="K30" si="3">SUM(K29:M29)</f>
        <v>499</v>
      </c>
      <c r="L30" s="219"/>
      <c r="M30" s="220"/>
    </row>
    <row r="32" spans="1:13" x14ac:dyDescent="0.2">
      <c r="A32" s="11" t="s">
        <v>227</v>
      </c>
      <c r="B32" s="37"/>
      <c r="C32" s="51"/>
      <c r="D32" s="51"/>
      <c r="E32" s="5"/>
      <c r="F32" s="51"/>
      <c r="G32" s="51"/>
      <c r="H32" s="5"/>
      <c r="I32" s="51"/>
      <c r="J32" s="51"/>
      <c r="K32" s="5"/>
      <c r="L32" s="51"/>
      <c r="M32" s="12"/>
    </row>
    <row r="33" spans="1:13" x14ac:dyDescent="0.2">
      <c r="A33" s="18" t="s">
        <v>217</v>
      </c>
      <c r="B33" s="32">
        <v>211</v>
      </c>
      <c r="C33" s="6"/>
      <c r="D33" s="7"/>
      <c r="E33" s="32">
        <v>217</v>
      </c>
      <c r="F33" s="6"/>
      <c r="G33" s="7"/>
      <c r="H33" s="32">
        <v>237</v>
      </c>
      <c r="I33" s="6"/>
      <c r="J33" s="7"/>
      <c r="K33" s="32">
        <v>226</v>
      </c>
      <c r="L33" s="6"/>
      <c r="M33" s="7"/>
    </row>
    <row r="34" spans="1:13" x14ac:dyDescent="0.2">
      <c r="A34" s="19" t="s">
        <v>174</v>
      </c>
      <c r="B34" s="13">
        <v>18</v>
      </c>
      <c r="C34" s="6"/>
      <c r="D34" s="7"/>
      <c r="E34" s="13">
        <v>17</v>
      </c>
      <c r="F34" s="6"/>
      <c r="G34" s="7"/>
      <c r="H34" s="13">
        <v>14</v>
      </c>
      <c r="I34" s="6"/>
      <c r="J34" s="7"/>
      <c r="K34" s="13">
        <v>12</v>
      </c>
      <c r="L34" s="6"/>
      <c r="M34" s="7"/>
    </row>
    <row r="35" spans="1:13" x14ac:dyDescent="0.2">
      <c r="A35" s="19" t="s">
        <v>175</v>
      </c>
      <c r="B35" s="13">
        <v>80</v>
      </c>
      <c r="C35" s="6">
        <v>331</v>
      </c>
      <c r="D35" s="7"/>
      <c r="E35" s="13">
        <v>88</v>
      </c>
      <c r="F35" s="6">
        <v>239</v>
      </c>
      <c r="G35" s="7"/>
      <c r="H35" s="13">
        <v>72</v>
      </c>
      <c r="I35" s="6">
        <v>181</v>
      </c>
      <c r="J35" s="7"/>
      <c r="K35" s="13">
        <v>84</v>
      </c>
      <c r="L35" s="6">
        <v>158</v>
      </c>
      <c r="M35" s="7"/>
    </row>
    <row r="36" spans="1:13" ht="12.2" customHeight="1" x14ac:dyDescent="0.2">
      <c r="A36" s="19" t="s">
        <v>176</v>
      </c>
      <c r="B36" s="13">
        <v>73</v>
      </c>
      <c r="C36" s="6"/>
      <c r="D36" s="7"/>
      <c r="E36" s="13">
        <v>46</v>
      </c>
      <c r="F36" s="6">
        <v>1</v>
      </c>
      <c r="G36" s="7"/>
      <c r="H36" s="13">
        <v>36</v>
      </c>
      <c r="I36" s="6">
        <v>3</v>
      </c>
      <c r="J36" s="7"/>
      <c r="K36" s="13">
        <v>30</v>
      </c>
      <c r="L36" s="6">
        <v>1</v>
      </c>
      <c r="M36" s="7"/>
    </row>
    <row r="37" spans="1:13" ht="12.2" customHeight="1" x14ac:dyDescent="0.2">
      <c r="A37" s="19" t="s">
        <v>232</v>
      </c>
      <c r="B37" s="13">
        <v>29</v>
      </c>
      <c r="C37" s="6">
        <v>5</v>
      </c>
      <c r="D37" s="7"/>
      <c r="E37" s="13">
        <v>29</v>
      </c>
      <c r="F37" s="6">
        <v>3</v>
      </c>
      <c r="G37" s="7"/>
      <c r="H37" s="13">
        <v>26</v>
      </c>
      <c r="I37" s="6">
        <v>2</v>
      </c>
      <c r="J37" s="7"/>
      <c r="K37" s="13">
        <v>11</v>
      </c>
      <c r="L37" s="6">
        <v>1</v>
      </c>
      <c r="M37" s="7">
        <v>5</v>
      </c>
    </row>
    <row r="38" spans="1:13" ht="12.2" customHeight="1" thickBot="1" x14ac:dyDescent="0.25">
      <c r="A38" s="15" t="s">
        <v>15</v>
      </c>
      <c r="B38" s="154">
        <f t="shared" ref="B38:M38" si="4">SUM(B33:B37)</f>
        <v>411</v>
      </c>
      <c r="C38" s="39">
        <f t="shared" si="4"/>
        <v>336</v>
      </c>
      <c r="D38" s="31">
        <f t="shared" si="4"/>
        <v>0</v>
      </c>
      <c r="E38" s="165">
        <f t="shared" si="4"/>
        <v>397</v>
      </c>
      <c r="F38" s="39">
        <f t="shared" si="4"/>
        <v>243</v>
      </c>
      <c r="G38" s="31">
        <f t="shared" si="4"/>
        <v>0</v>
      </c>
      <c r="H38" s="165">
        <f t="shared" si="4"/>
        <v>385</v>
      </c>
      <c r="I38" s="39">
        <f t="shared" si="4"/>
        <v>186</v>
      </c>
      <c r="J38" s="31">
        <f t="shared" si="4"/>
        <v>0</v>
      </c>
      <c r="K38" s="165">
        <f t="shared" si="4"/>
        <v>363</v>
      </c>
      <c r="L38" s="39">
        <f t="shared" si="4"/>
        <v>160</v>
      </c>
      <c r="M38" s="31">
        <f t="shared" si="4"/>
        <v>5</v>
      </c>
    </row>
    <row r="39" spans="1:13" ht="12.2" customHeight="1" thickBot="1" x14ac:dyDescent="0.25">
      <c r="A39" s="20" t="s">
        <v>0</v>
      </c>
      <c r="B39" s="221">
        <f>SUM(B38:D38)</f>
        <v>747</v>
      </c>
      <c r="C39" s="221"/>
      <c r="D39" s="222"/>
      <c r="E39" s="221">
        <f>SUM(E38:G38)</f>
        <v>640</v>
      </c>
      <c r="F39" s="221"/>
      <c r="G39" s="222"/>
      <c r="H39" s="221">
        <f>SUM(H38:J38)</f>
        <v>571</v>
      </c>
      <c r="I39" s="221"/>
      <c r="J39" s="222"/>
      <c r="K39" s="221">
        <f>SUM(K38:M38)</f>
        <v>528</v>
      </c>
      <c r="L39" s="221"/>
      <c r="M39" s="222"/>
    </row>
    <row r="40" spans="1:13" ht="12.2" customHeight="1" x14ac:dyDescent="0.2"/>
    <row r="41" spans="1:13" ht="12.2" customHeight="1" x14ac:dyDescent="0.2">
      <c r="A41" s="11" t="s">
        <v>52</v>
      </c>
      <c r="B41" s="5"/>
      <c r="C41" s="5"/>
      <c r="D41" s="148"/>
      <c r="E41" s="5"/>
      <c r="F41" s="5"/>
      <c r="G41" s="148"/>
      <c r="H41" s="5"/>
      <c r="I41" s="5"/>
      <c r="J41" s="148"/>
      <c r="K41" s="5"/>
      <c r="L41" s="5"/>
      <c r="M41" s="149"/>
    </row>
    <row r="42" spans="1:13" ht="12.2" customHeight="1" x14ac:dyDescent="0.2">
      <c r="A42" s="18" t="s">
        <v>65</v>
      </c>
      <c r="B42" s="16">
        <v>0</v>
      </c>
      <c r="C42" s="146"/>
      <c r="D42" s="110"/>
      <c r="E42" s="16">
        <v>1</v>
      </c>
      <c r="F42" s="146"/>
      <c r="G42" s="110"/>
      <c r="H42" s="16">
        <v>0</v>
      </c>
      <c r="I42" s="146"/>
      <c r="J42" s="110"/>
      <c r="K42" s="16">
        <v>0</v>
      </c>
      <c r="L42" s="146"/>
      <c r="M42" s="110"/>
    </row>
    <row r="43" spans="1:13" ht="12.2" customHeight="1" x14ac:dyDescent="0.2">
      <c r="A43" s="19" t="s">
        <v>66</v>
      </c>
      <c r="B43" s="16">
        <v>21</v>
      </c>
      <c r="C43" s="146">
        <v>23</v>
      </c>
      <c r="D43" s="110">
        <v>35</v>
      </c>
      <c r="E43" s="16">
        <v>14</v>
      </c>
      <c r="F43" s="146">
        <v>17</v>
      </c>
      <c r="G43" s="110">
        <v>26</v>
      </c>
      <c r="H43" s="16">
        <v>19</v>
      </c>
      <c r="I43" s="146">
        <v>9</v>
      </c>
      <c r="J43" s="110">
        <v>29</v>
      </c>
      <c r="K43" s="16">
        <v>9</v>
      </c>
      <c r="L43" s="146">
        <v>15</v>
      </c>
      <c r="M43" s="110">
        <v>29</v>
      </c>
    </row>
    <row r="44" spans="1:13" ht="12.2" customHeight="1" x14ac:dyDescent="0.2">
      <c r="A44" s="19" t="s">
        <v>62</v>
      </c>
      <c r="B44" s="16">
        <v>228</v>
      </c>
      <c r="C44" s="146">
        <v>113</v>
      </c>
      <c r="D44" s="110">
        <v>96</v>
      </c>
      <c r="E44" s="16">
        <v>290</v>
      </c>
      <c r="F44" s="146">
        <v>96</v>
      </c>
      <c r="G44" s="110">
        <v>94</v>
      </c>
      <c r="H44" s="16">
        <v>284</v>
      </c>
      <c r="I44" s="146">
        <v>79</v>
      </c>
      <c r="J44" s="110">
        <v>94</v>
      </c>
      <c r="K44" s="16">
        <v>284</v>
      </c>
      <c r="L44" s="146">
        <v>59</v>
      </c>
      <c r="M44" s="110">
        <v>84</v>
      </c>
    </row>
    <row r="45" spans="1:13" ht="12.2" customHeight="1" x14ac:dyDescent="0.2">
      <c r="A45" s="19" t="s">
        <v>70</v>
      </c>
      <c r="B45" s="16">
        <v>0</v>
      </c>
      <c r="C45" s="146"/>
      <c r="D45" s="110"/>
      <c r="E45" s="16">
        <v>0</v>
      </c>
      <c r="F45" s="146"/>
      <c r="G45" s="110"/>
      <c r="H45" s="16">
        <v>0</v>
      </c>
      <c r="I45" s="146"/>
      <c r="J45" s="110"/>
      <c r="K45" s="16">
        <v>0</v>
      </c>
      <c r="L45" s="146"/>
      <c r="M45" s="110"/>
    </row>
    <row r="46" spans="1:13" ht="12.2" customHeight="1" x14ac:dyDescent="0.2">
      <c r="A46" s="19" t="s">
        <v>69</v>
      </c>
      <c r="B46" s="16"/>
      <c r="C46" s="146">
        <v>5</v>
      </c>
      <c r="D46" s="110"/>
      <c r="E46" s="16"/>
      <c r="F46" s="146">
        <v>4</v>
      </c>
      <c r="G46" s="110"/>
      <c r="H46" s="16"/>
      <c r="I46" s="146">
        <v>1</v>
      </c>
      <c r="J46" s="110"/>
      <c r="K46" s="16"/>
      <c r="L46" s="146">
        <v>1</v>
      </c>
      <c r="M46" s="110"/>
    </row>
    <row r="47" spans="1:13" ht="12.2" customHeight="1" x14ac:dyDescent="0.2">
      <c r="A47" s="19" t="s">
        <v>288</v>
      </c>
      <c r="B47" s="16"/>
      <c r="C47" s="146"/>
      <c r="D47" s="110"/>
      <c r="E47" s="16">
        <v>1</v>
      </c>
      <c r="F47" s="146"/>
      <c r="G47" s="110"/>
      <c r="H47" s="16">
        <v>13</v>
      </c>
      <c r="I47" s="146"/>
      <c r="J47" s="110"/>
      <c r="K47" s="16">
        <v>15</v>
      </c>
      <c r="L47" s="146"/>
      <c r="M47" s="110"/>
    </row>
    <row r="48" spans="1:13" ht="12.2" customHeight="1" x14ac:dyDescent="0.2">
      <c r="A48" s="19" t="s">
        <v>53</v>
      </c>
      <c r="B48" s="16">
        <v>141</v>
      </c>
      <c r="C48" s="146"/>
      <c r="D48" s="110"/>
      <c r="E48" s="16">
        <v>146</v>
      </c>
      <c r="F48" s="146"/>
      <c r="G48" s="110"/>
      <c r="H48" s="16">
        <v>174</v>
      </c>
      <c r="I48" s="146"/>
      <c r="J48" s="110"/>
      <c r="K48" s="16">
        <v>145</v>
      </c>
      <c r="L48" s="146"/>
      <c r="M48" s="110"/>
    </row>
    <row r="49" spans="1:13" ht="12.2" customHeight="1" x14ac:dyDescent="0.2">
      <c r="A49" s="19" t="s">
        <v>63</v>
      </c>
      <c r="B49" s="16">
        <v>27</v>
      </c>
      <c r="C49" s="146">
        <v>9</v>
      </c>
      <c r="D49" s="110"/>
      <c r="E49" s="16">
        <v>23</v>
      </c>
      <c r="F49" s="146">
        <v>7</v>
      </c>
      <c r="G49" s="110"/>
      <c r="H49" s="16">
        <v>26</v>
      </c>
      <c r="I49" s="146">
        <v>7</v>
      </c>
      <c r="J49" s="110"/>
      <c r="K49" s="16">
        <v>28</v>
      </c>
      <c r="L49" s="146">
        <v>8</v>
      </c>
      <c r="M49" s="110">
        <v>3</v>
      </c>
    </row>
    <row r="50" spans="1:13" ht="12.2" customHeight="1" x14ac:dyDescent="0.2">
      <c r="A50" s="19" t="s">
        <v>54</v>
      </c>
      <c r="B50" s="16">
        <v>2</v>
      </c>
      <c r="C50" s="146"/>
      <c r="D50" s="110">
        <v>1</v>
      </c>
      <c r="E50" s="16">
        <v>1</v>
      </c>
      <c r="F50" s="146"/>
      <c r="G50" s="110">
        <v>2</v>
      </c>
      <c r="H50" s="16">
        <v>2</v>
      </c>
      <c r="I50" s="146"/>
      <c r="J50" s="110">
        <v>1</v>
      </c>
      <c r="K50" s="16">
        <v>2</v>
      </c>
      <c r="L50" s="146"/>
      <c r="M50" s="110">
        <v>1</v>
      </c>
    </row>
    <row r="51" spans="1:13" x14ac:dyDescent="0.2">
      <c r="A51" s="19" t="s">
        <v>188</v>
      </c>
      <c r="B51" s="16">
        <v>0</v>
      </c>
      <c r="C51" s="146"/>
      <c r="D51" s="110">
        <v>1</v>
      </c>
      <c r="E51" s="16">
        <v>2</v>
      </c>
      <c r="F51" s="146"/>
      <c r="G51" s="110">
        <v>0</v>
      </c>
      <c r="H51" s="16">
        <v>1</v>
      </c>
      <c r="I51" s="146"/>
      <c r="J51" s="110">
        <v>0</v>
      </c>
      <c r="K51" s="16">
        <v>1</v>
      </c>
      <c r="L51" s="146"/>
      <c r="M51" s="110">
        <v>0</v>
      </c>
    </row>
    <row r="52" spans="1:13" x14ac:dyDescent="0.2">
      <c r="A52" s="19" t="s">
        <v>317</v>
      </c>
      <c r="B52" s="16"/>
      <c r="C52" s="146"/>
      <c r="D52" s="110"/>
      <c r="E52" s="16"/>
      <c r="F52" s="146"/>
      <c r="G52" s="110"/>
      <c r="H52" s="16"/>
      <c r="I52" s="146"/>
      <c r="J52" s="110"/>
      <c r="K52" s="16">
        <v>1</v>
      </c>
      <c r="L52" s="146"/>
      <c r="M52" s="110"/>
    </row>
    <row r="53" spans="1:13" x14ac:dyDescent="0.2">
      <c r="A53" s="19" t="s">
        <v>231</v>
      </c>
      <c r="B53" s="16">
        <v>3</v>
      </c>
      <c r="C53" s="146"/>
      <c r="D53" s="110">
        <v>45</v>
      </c>
      <c r="E53" s="16">
        <v>9</v>
      </c>
      <c r="F53" s="146"/>
      <c r="G53" s="110">
        <v>32</v>
      </c>
      <c r="H53" s="16">
        <v>9</v>
      </c>
      <c r="I53" s="146"/>
      <c r="J53" s="110">
        <v>43</v>
      </c>
      <c r="K53" s="16">
        <v>4</v>
      </c>
      <c r="L53" s="146"/>
      <c r="M53" s="110">
        <v>69</v>
      </c>
    </row>
    <row r="54" spans="1:13" x14ac:dyDescent="0.2">
      <c r="A54" s="22" t="s">
        <v>64</v>
      </c>
      <c r="B54" s="150">
        <v>12</v>
      </c>
      <c r="C54" s="140"/>
      <c r="D54" s="141"/>
      <c r="E54" s="150">
        <v>17</v>
      </c>
      <c r="F54" s="140"/>
      <c r="G54" s="141"/>
      <c r="H54" s="150">
        <v>14</v>
      </c>
      <c r="I54" s="140"/>
      <c r="J54" s="141"/>
      <c r="K54" s="150">
        <v>16</v>
      </c>
      <c r="L54" s="140"/>
      <c r="M54" s="141"/>
    </row>
    <row r="55" spans="1:13" x14ac:dyDescent="0.2">
      <c r="A55" s="88"/>
      <c r="B55" s="89"/>
      <c r="C55" s="89"/>
      <c r="D55" s="89"/>
      <c r="E55" s="89"/>
      <c r="F55" s="89"/>
      <c r="G55" s="89"/>
      <c r="H55" s="89"/>
      <c r="I55" s="89"/>
      <c r="J55" s="89"/>
      <c r="K55" s="89"/>
      <c r="L55" s="89"/>
      <c r="M55" s="89"/>
    </row>
    <row r="56" spans="1:13" x14ac:dyDescent="0.2">
      <c r="A56" s="88"/>
      <c r="B56" s="89"/>
      <c r="C56" s="89"/>
      <c r="D56" s="89"/>
      <c r="E56" s="89"/>
      <c r="F56" s="89"/>
      <c r="G56" s="89"/>
      <c r="H56" s="89"/>
      <c r="I56" s="89"/>
      <c r="J56" s="89"/>
      <c r="K56" s="89"/>
      <c r="L56" s="89"/>
      <c r="M56" s="89"/>
    </row>
    <row r="57" spans="1:13" s="1" customFormat="1" ht="18" customHeight="1" x14ac:dyDescent="0.3">
      <c r="A57" s="206" t="s">
        <v>18</v>
      </c>
      <c r="B57" s="206"/>
      <c r="C57" s="206"/>
      <c r="D57" s="206"/>
      <c r="E57" s="206"/>
      <c r="F57" s="206"/>
      <c r="G57" s="206"/>
      <c r="H57" s="206"/>
      <c r="I57" s="206"/>
      <c r="J57" s="206"/>
      <c r="K57" s="206"/>
      <c r="L57" s="206"/>
      <c r="M57" s="206"/>
    </row>
    <row r="59" spans="1:13" x14ac:dyDescent="0.2">
      <c r="A59" s="223" t="s">
        <v>48</v>
      </c>
      <c r="B59" s="216" t="s">
        <v>256</v>
      </c>
      <c r="C59" s="208"/>
      <c r="D59" s="209"/>
      <c r="E59" s="216" t="s">
        <v>271</v>
      </c>
      <c r="F59" s="208"/>
      <c r="G59" s="209"/>
      <c r="H59" s="216" t="s">
        <v>295</v>
      </c>
      <c r="I59" s="208"/>
      <c r="J59" s="209"/>
      <c r="K59" s="216" t="s">
        <v>312</v>
      </c>
      <c r="L59" s="208"/>
      <c r="M59" s="209"/>
    </row>
    <row r="60" spans="1:13" x14ac:dyDescent="0.2">
      <c r="A60" s="223"/>
      <c r="B60" s="139" t="s">
        <v>182</v>
      </c>
      <c r="C60" s="140" t="s">
        <v>183</v>
      </c>
      <c r="D60" s="141" t="s">
        <v>13</v>
      </c>
      <c r="E60" s="139" t="s">
        <v>182</v>
      </c>
      <c r="F60" s="140" t="s">
        <v>183</v>
      </c>
      <c r="G60" s="141" t="s">
        <v>13</v>
      </c>
      <c r="H60" s="139" t="s">
        <v>182</v>
      </c>
      <c r="I60" s="140" t="s">
        <v>183</v>
      </c>
      <c r="J60" s="141" t="s">
        <v>13</v>
      </c>
      <c r="K60" s="139" t="s">
        <v>182</v>
      </c>
      <c r="L60" s="140" t="s">
        <v>183</v>
      </c>
      <c r="M60" s="141" t="s">
        <v>13</v>
      </c>
    </row>
    <row r="61" spans="1:13" x14ac:dyDescent="0.2">
      <c r="A61" s="11" t="s">
        <v>268</v>
      </c>
      <c r="B61" s="5"/>
      <c r="C61" s="5"/>
      <c r="D61" s="149"/>
      <c r="E61" s="5"/>
      <c r="F61" s="5"/>
      <c r="G61" s="149"/>
      <c r="H61" s="5"/>
      <c r="I61" s="5"/>
      <c r="J61" s="149"/>
      <c r="K61" s="5"/>
      <c r="L61" s="5"/>
      <c r="M61" s="149"/>
    </row>
    <row r="62" spans="1:13" x14ac:dyDescent="0.2">
      <c r="A62" s="127" t="s">
        <v>318</v>
      </c>
      <c r="C62" s="146"/>
      <c r="D62" s="110"/>
      <c r="F62" s="146"/>
      <c r="G62" s="110"/>
      <c r="I62" s="146"/>
      <c r="J62" s="110"/>
      <c r="K62" s="13">
        <v>1</v>
      </c>
      <c r="L62" s="146"/>
      <c r="M62" s="110"/>
    </row>
    <row r="63" spans="1:13" ht="12.95" customHeight="1" x14ac:dyDescent="0.2">
      <c r="A63" s="19" t="s">
        <v>199</v>
      </c>
      <c r="B63" s="16">
        <v>18</v>
      </c>
      <c r="C63" s="146"/>
      <c r="D63" s="110"/>
      <c r="E63" s="16">
        <v>16</v>
      </c>
      <c r="F63" s="146"/>
      <c r="G63" s="110">
        <v>5</v>
      </c>
      <c r="H63" s="16">
        <v>10</v>
      </c>
      <c r="I63" s="146"/>
      <c r="J63" s="110">
        <v>5</v>
      </c>
      <c r="K63" s="16">
        <v>9</v>
      </c>
      <c r="L63" s="146"/>
      <c r="M63" s="110">
        <v>5</v>
      </c>
    </row>
    <row r="64" spans="1:13" x14ac:dyDescent="0.2">
      <c r="A64" s="22" t="s">
        <v>162</v>
      </c>
      <c r="B64" s="16">
        <v>2</v>
      </c>
      <c r="C64" s="146"/>
      <c r="D64" s="110"/>
      <c r="E64" s="16">
        <v>1</v>
      </c>
      <c r="F64" s="146"/>
      <c r="G64" s="110"/>
      <c r="H64" s="16">
        <v>1</v>
      </c>
      <c r="I64" s="146"/>
      <c r="J64" s="110"/>
      <c r="K64" s="16">
        <v>1</v>
      </c>
      <c r="L64" s="146"/>
      <c r="M64" s="110"/>
    </row>
    <row r="65" spans="1:13" ht="13.5" thickBot="1" x14ac:dyDescent="0.25">
      <c r="A65" s="15" t="s">
        <v>15</v>
      </c>
      <c r="B65" s="154">
        <f t="shared" ref="B65:M65" si="5">SUM(B42:B64)</f>
        <v>454</v>
      </c>
      <c r="C65" s="39">
        <f t="shared" si="5"/>
        <v>150</v>
      </c>
      <c r="D65" s="40">
        <f t="shared" si="5"/>
        <v>178</v>
      </c>
      <c r="E65" s="147">
        <f t="shared" si="5"/>
        <v>521</v>
      </c>
      <c r="F65" s="39">
        <f t="shared" si="5"/>
        <v>124</v>
      </c>
      <c r="G65" s="40">
        <f t="shared" si="5"/>
        <v>159</v>
      </c>
      <c r="H65" s="147">
        <f t="shared" si="5"/>
        <v>553</v>
      </c>
      <c r="I65" s="39">
        <f t="shared" si="5"/>
        <v>96</v>
      </c>
      <c r="J65" s="40">
        <f t="shared" si="5"/>
        <v>172</v>
      </c>
      <c r="K65" s="147">
        <f t="shared" si="5"/>
        <v>516</v>
      </c>
      <c r="L65" s="39">
        <f t="shared" si="5"/>
        <v>83</v>
      </c>
      <c r="M65" s="171">
        <f t="shared" si="5"/>
        <v>191</v>
      </c>
    </row>
    <row r="66" spans="1:13" ht="13.5" thickBot="1" x14ac:dyDescent="0.25">
      <c r="A66" s="17" t="s">
        <v>0</v>
      </c>
      <c r="B66" s="191">
        <f>SUM(B65:D65)</f>
        <v>782</v>
      </c>
      <c r="C66" s="192"/>
      <c r="D66" s="193"/>
      <c r="E66" s="201">
        <f>SUM(E65:G65)</f>
        <v>804</v>
      </c>
      <c r="F66" s="201"/>
      <c r="G66" s="202"/>
      <c r="H66" s="201">
        <f>SUM(H65:J65)</f>
        <v>821</v>
      </c>
      <c r="I66" s="201"/>
      <c r="J66" s="202"/>
      <c r="K66" s="219">
        <f>SUM(K65:M65)</f>
        <v>790</v>
      </c>
      <c r="L66" s="219"/>
      <c r="M66" s="220"/>
    </row>
    <row r="67" spans="1:13" x14ac:dyDescent="0.2">
      <c r="A67" s="23"/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</row>
    <row r="68" spans="1:13" x14ac:dyDescent="0.2">
      <c r="A68" s="136" t="s">
        <v>55</v>
      </c>
      <c r="B68" s="151"/>
      <c r="C68" s="151"/>
      <c r="D68" s="151"/>
      <c r="E68" s="151"/>
      <c r="F68" s="151"/>
      <c r="G68" s="151"/>
      <c r="H68" s="151"/>
      <c r="I68" s="151"/>
      <c r="J68" s="151"/>
      <c r="K68" s="151"/>
      <c r="L68" s="151"/>
      <c r="M68" s="152"/>
    </row>
    <row r="69" spans="1:13" x14ac:dyDescent="0.2">
      <c r="A69" s="18" t="s">
        <v>299</v>
      </c>
      <c r="B69" s="16"/>
      <c r="C69" s="146"/>
      <c r="D69" s="110"/>
      <c r="E69" s="16"/>
      <c r="F69" s="146"/>
      <c r="G69" s="110"/>
      <c r="H69" s="16"/>
      <c r="I69" s="146"/>
      <c r="J69" s="110">
        <v>1</v>
      </c>
      <c r="K69" s="16">
        <v>1</v>
      </c>
      <c r="L69" s="146"/>
      <c r="M69" s="110">
        <v>1</v>
      </c>
    </row>
    <row r="70" spans="1:13" x14ac:dyDescent="0.2">
      <c r="A70" s="19" t="s">
        <v>153</v>
      </c>
      <c r="B70" s="16">
        <v>0</v>
      </c>
      <c r="C70" s="146"/>
      <c r="D70" s="110"/>
      <c r="E70" s="16">
        <v>1</v>
      </c>
      <c r="F70" s="146"/>
      <c r="G70" s="110"/>
      <c r="H70" s="16">
        <v>0</v>
      </c>
      <c r="I70" s="146"/>
      <c r="J70" s="110"/>
      <c r="K70" s="16">
        <v>0</v>
      </c>
      <c r="L70" s="146"/>
      <c r="M70" s="110"/>
    </row>
    <row r="71" spans="1:13" x14ac:dyDescent="0.2">
      <c r="A71" s="19" t="s">
        <v>154</v>
      </c>
      <c r="B71" s="16">
        <v>20</v>
      </c>
      <c r="C71" s="146"/>
      <c r="D71" s="110"/>
      <c r="E71" s="16">
        <v>18</v>
      </c>
      <c r="F71" s="146"/>
      <c r="G71" s="110"/>
      <c r="H71" s="16">
        <v>16</v>
      </c>
      <c r="I71" s="146"/>
      <c r="J71" s="110"/>
      <c r="K71" s="16">
        <v>11</v>
      </c>
      <c r="L71" s="146"/>
      <c r="M71" s="110"/>
    </row>
    <row r="72" spans="1:13" x14ac:dyDescent="0.2">
      <c r="A72" s="19" t="s">
        <v>263</v>
      </c>
      <c r="B72" s="16">
        <v>2</v>
      </c>
      <c r="C72" s="146"/>
      <c r="D72" s="110"/>
      <c r="E72" s="16">
        <v>0</v>
      </c>
      <c r="F72" s="146"/>
      <c r="G72" s="110"/>
      <c r="H72" s="16">
        <v>0</v>
      </c>
      <c r="I72" s="146"/>
      <c r="J72" s="110"/>
      <c r="K72" s="16">
        <v>0</v>
      </c>
      <c r="L72" s="146"/>
      <c r="M72" s="110"/>
    </row>
    <row r="73" spans="1:13" x14ac:dyDescent="0.2">
      <c r="A73" s="19" t="s">
        <v>300</v>
      </c>
      <c r="B73" s="16"/>
      <c r="C73" s="146"/>
      <c r="D73" s="110"/>
      <c r="E73" s="16"/>
      <c r="F73" s="146"/>
      <c r="G73" s="110">
        <v>7</v>
      </c>
      <c r="H73" s="16">
        <v>6</v>
      </c>
      <c r="I73" s="146"/>
      <c r="J73" s="110">
        <v>12</v>
      </c>
      <c r="K73" s="16">
        <v>15</v>
      </c>
      <c r="L73" s="146"/>
      <c r="M73" s="110">
        <v>13</v>
      </c>
    </row>
    <row r="74" spans="1:13" x14ac:dyDescent="0.2">
      <c r="A74" s="19" t="s">
        <v>250</v>
      </c>
      <c r="B74" s="16">
        <v>35</v>
      </c>
      <c r="C74" s="146"/>
      <c r="D74" s="110"/>
      <c r="E74" s="16">
        <v>45</v>
      </c>
      <c r="F74" s="146"/>
      <c r="G74" s="110"/>
      <c r="H74" s="16">
        <v>47</v>
      </c>
      <c r="I74" s="146"/>
      <c r="J74" s="110"/>
      <c r="K74" s="16">
        <v>43</v>
      </c>
      <c r="L74" s="146"/>
      <c r="M74" s="110"/>
    </row>
    <row r="75" spans="1:13" x14ac:dyDescent="0.2">
      <c r="A75" s="19" t="s">
        <v>200</v>
      </c>
      <c r="B75" s="16"/>
      <c r="C75" s="146"/>
      <c r="D75" s="110">
        <v>1</v>
      </c>
      <c r="E75" s="16" t="s">
        <v>163</v>
      </c>
      <c r="F75" s="146"/>
      <c r="G75" s="110">
        <v>0</v>
      </c>
      <c r="H75" s="16"/>
      <c r="I75" s="146"/>
      <c r="J75" s="110">
        <v>0</v>
      </c>
      <c r="K75" s="16"/>
      <c r="L75" s="146"/>
      <c r="M75" s="110">
        <v>0</v>
      </c>
    </row>
    <row r="76" spans="1:13" x14ac:dyDescent="0.2">
      <c r="A76" s="19" t="s">
        <v>201</v>
      </c>
      <c r="B76" s="16">
        <v>0</v>
      </c>
      <c r="C76" s="146"/>
      <c r="D76" s="110"/>
      <c r="E76" s="16">
        <v>1</v>
      </c>
      <c r="F76" s="146"/>
      <c r="G76" s="110"/>
      <c r="H76" s="16">
        <v>0</v>
      </c>
      <c r="I76" s="146"/>
      <c r="J76" s="110"/>
      <c r="K76" s="16">
        <v>0</v>
      </c>
      <c r="L76" s="146"/>
      <c r="M76" s="110"/>
    </row>
    <row r="77" spans="1:13" x14ac:dyDescent="0.2">
      <c r="A77" s="19" t="s">
        <v>168</v>
      </c>
      <c r="B77" s="16">
        <v>13</v>
      </c>
      <c r="C77" s="146"/>
      <c r="D77" s="110"/>
      <c r="E77" s="16">
        <v>9</v>
      </c>
      <c r="F77" s="146"/>
      <c r="G77" s="110"/>
      <c r="H77" s="16">
        <v>8</v>
      </c>
      <c r="I77" s="146"/>
      <c r="J77" s="110"/>
      <c r="K77" s="16">
        <v>10</v>
      </c>
      <c r="L77" s="146"/>
      <c r="M77" s="110"/>
    </row>
    <row r="78" spans="1:13" x14ac:dyDescent="0.2">
      <c r="A78" s="19" t="s">
        <v>56</v>
      </c>
      <c r="B78" s="16">
        <v>22</v>
      </c>
      <c r="C78" s="146"/>
      <c r="D78" s="110"/>
      <c r="E78" s="16">
        <v>13</v>
      </c>
      <c r="F78" s="146"/>
      <c r="G78" s="110"/>
      <c r="H78" s="16">
        <v>2</v>
      </c>
      <c r="I78" s="146"/>
      <c r="J78" s="110"/>
      <c r="K78" s="16">
        <v>0</v>
      </c>
      <c r="L78" s="146"/>
      <c r="M78" s="110"/>
    </row>
    <row r="79" spans="1:13" x14ac:dyDescent="0.2">
      <c r="A79" s="19" t="s">
        <v>169</v>
      </c>
      <c r="B79" s="16">
        <v>19</v>
      </c>
      <c r="C79" s="146"/>
      <c r="D79" s="110"/>
      <c r="E79" s="16">
        <v>15</v>
      </c>
      <c r="F79" s="146"/>
      <c r="G79" s="110"/>
      <c r="H79" s="16">
        <v>21</v>
      </c>
      <c r="I79" s="146"/>
      <c r="J79" s="110"/>
      <c r="K79" s="16">
        <v>22</v>
      </c>
      <c r="L79" s="146"/>
      <c r="M79" s="110"/>
    </row>
    <row r="80" spans="1:13" x14ac:dyDescent="0.2">
      <c r="A80" s="19" t="s">
        <v>305</v>
      </c>
      <c r="B80" s="16"/>
      <c r="C80" s="146"/>
      <c r="D80" s="110"/>
      <c r="E80" s="16"/>
      <c r="F80" s="146"/>
      <c r="G80" s="110"/>
      <c r="H80" s="16">
        <v>3</v>
      </c>
      <c r="I80" s="146"/>
      <c r="J80" s="110"/>
      <c r="K80" s="16">
        <v>18</v>
      </c>
      <c r="L80" s="146"/>
      <c r="M80" s="110"/>
    </row>
    <row r="81" spans="1:13" x14ac:dyDescent="0.2">
      <c r="A81" s="19" t="s">
        <v>173</v>
      </c>
      <c r="B81" s="16">
        <v>63</v>
      </c>
      <c r="C81" s="146"/>
      <c r="D81" s="110">
        <v>1</v>
      </c>
      <c r="E81" s="16">
        <v>68</v>
      </c>
      <c r="F81" s="146"/>
      <c r="G81" s="110">
        <v>1</v>
      </c>
      <c r="H81" s="16">
        <v>73</v>
      </c>
      <c r="I81" s="146"/>
      <c r="J81" s="110">
        <v>2</v>
      </c>
      <c r="K81" s="16">
        <v>68</v>
      </c>
      <c r="L81" s="146"/>
      <c r="M81" s="110">
        <v>5</v>
      </c>
    </row>
    <row r="82" spans="1:13" x14ac:dyDescent="0.2">
      <c r="A82" s="19" t="s">
        <v>289</v>
      </c>
      <c r="B82" s="16"/>
      <c r="C82" s="146"/>
      <c r="D82" s="110"/>
      <c r="E82" s="16">
        <v>1</v>
      </c>
      <c r="F82" s="146"/>
      <c r="G82" s="110"/>
      <c r="H82" s="16">
        <v>0</v>
      </c>
      <c r="I82" s="146"/>
      <c r="J82" s="110"/>
      <c r="K82" s="16">
        <v>1</v>
      </c>
      <c r="L82" s="146"/>
      <c r="M82" s="110"/>
    </row>
    <row r="83" spans="1:13" x14ac:dyDescent="0.2">
      <c r="A83" s="19" t="s">
        <v>67</v>
      </c>
      <c r="B83" s="16">
        <v>106</v>
      </c>
      <c r="C83" s="146"/>
      <c r="D83" s="110"/>
      <c r="E83" s="16">
        <v>113</v>
      </c>
      <c r="F83" s="146"/>
      <c r="G83" s="110"/>
      <c r="H83" s="16">
        <v>101</v>
      </c>
      <c r="I83" s="146"/>
      <c r="J83" s="110"/>
      <c r="K83" s="16">
        <v>100</v>
      </c>
      <c r="L83" s="146"/>
      <c r="M83" s="110"/>
    </row>
    <row r="84" spans="1:13" x14ac:dyDescent="0.2">
      <c r="A84" s="19" t="s">
        <v>251</v>
      </c>
      <c r="B84" s="16">
        <v>0</v>
      </c>
      <c r="C84" s="146"/>
      <c r="D84" s="110"/>
      <c r="E84" s="16">
        <v>0</v>
      </c>
      <c r="F84" s="146"/>
      <c r="G84" s="110"/>
      <c r="H84" s="16">
        <v>0</v>
      </c>
      <c r="I84" s="146"/>
      <c r="J84" s="110"/>
      <c r="K84" s="16">
        <v>0</v>
      </c>
      <c r="L84" s="146"/>
      <c r="M84" s="110"/>
    </row>
    <row r="85" spans="1:13" x14ac:dyDescent="0.2">
      <c r="A85" s="19" t="s">
        <v>230</v>
      </c>
      <c r="B85" s="16"/>
      <c r="C85" s="146"/>
      <c r="D85" s="110"/>
      <c r="E85" s="16"/>
      <c r="F85" s="146"/>
      <c r="G85" s="110"/>
      <c r="H85" s="16">
        <v>15</v>
      </c>
      <c r="I85" s="146"/>
      <c r="J85" s="110"/>
      <c r="K85" s="16">
        <v>22</v>
      </c>
      <c r="L85" s="146"/>
      <c r="M85" s="110"/>
    </row>
    <row r="86" spans="1:13" x14ac:dyDescent="0.2">
      <c r="A86" s="19" t="s">
        <v>301</v>
      </c>
      <c r="B86" s="16"/>
      <c r="C86" s="146"/>
      <c r="D86" s="110"/>
      <c r="E86" s="145"/>
      <c r="F86" s="146"/>
      <c r="G86" s="110"/>
      <c r="H86" s="145">
        <v>21</v>
      </c>
      <c r="I86" s="146"/>
      <c r="J86" s="110"/>
      <c r="K86" s="145">
        <v>57</v>
      </c>
      <c r="L86" s="146"/>
      <c r="M86" s="110"/>
    </row>
    <row r="87" spans="1:13" x14ac:dyDescent="0.2">
      <c r="A87" s="19" t="s">
        <v>302</v>
      </c>
      <c r="B87" s="16"/>
      <c r="C87" s="146"/>
      <c r="D87" s="110"/>
      <c r="E87" s="145"/>
      <c r="F87" s="146"/>
      <c r="G87" s="110"/>
      <c r="H87" s="145">
        <v>6</v>
      </c>
      <c r="I87" s="146"/>
      <c r="J87" s="110"/>
      <c r="K87" s="145">
        <v>14</v>
      </c>
      <c r="L87" s="146"/>
      <c r="M87" s="110"/>
    </row>
    <row r="88" spans="1:13" x14ac:dyDescent="0.2">
      <c r="A88" s="19" t="s">
        <v>68</v>
      </c>
      <c r="B88" s="16">
        <v>14</v>
      </c>
      <c r="C88" s="146"/>
      <c r="D88" s="110"/>
      <c r="E88" s="16">
        <v>13</v>
      </c>
      <c r="F88" s="146"/>
      <c r="G88" s="110"/>
      <c r="H88" s="16">
        <v>16</v>
      </c>
      <c r="I88" s="146"/>
      <c r="J88" s="110"/>
      <c r="K88" s="16">
        <v>16</v>
      </c>
      <c r="L88" s="146"/>
      <c r="M88" s="110"/>
    </row>
    <row r="89" spans="1:13" x14ac:dyDescent="0.2">
      <c r="A89" s="19" t="s">
        <v>303</v>
      </c>
      <c r="B89" s="145"/>
      <c r="C89" s="146"/>
      <c r="D89" s="110"/>
      <c r="E89" s="145"/>
      <c r="F89" s="146"/>
      <c r="G89" s="110"/>
      <c r="H89" s="145">
        <v>4</v>
      </c>
      <c r="I89" s="146"/>
      <c r="J89" s="110"/>
      <c r="K89" s="145">
        <v>8</v>
      </c>
      <c r="L89" s="146"/>
      <c r="M89" s="110"/>
    </row>
    <row r="90" spans="1:13" ht="13.5" thickBot="1" x14ac:dyDescent="0.25">
      <c r="A90" s="15" t="s">
        <v>15</v>
      </c>
      <c r="B90" s="154">
        <f t="shared" ref="B90:M90" si="6">SUM(B69:B89)</f>
        <v>294</v>
      </c>
      <c r="C90" s="39">
        <f t="shared" si="6"/>
        <v>0</v>
      </c>
      <c r="D90" s="40">
        <f t="shared" si="6"/>
        <v>2</v>
      </c>
      <c r="E90" s="147">
        <f t="shared" si="6"/>
        <v>297</v>
      </c>
      <c r="F90" s="39">
        <f t="shared" si="6"/>
        <v>0</v>
      </c>
      <c r="G90" s="40">
        <f t="shared" si="6"/>
        <v>8</v>
      </c>
      <c r="H90" s="147">
        <f t="shared" si="6"/>
        <v>339</v>
      </c>
      <c r="I90" s="39">
        <f t="shared" si="6"/>
        <v>0</v>
      </c>
      <c r="J90" s="40">
        <f t="shared" si="6"/>
        <v>15</v>
      </c>
      <c r="K90" s="147">
        <f t="shared" si="6"/>
        <v>406</v>
      </c>
      <c r="L90" s="39">
        <f t="shared" si="6"/>
        <v>0</v>
      </c>
      <c r="M90" s="40">
        <f t="shared" si="6"/>
        <v>19</v>
      </c>
    </row>
    <row r="91" spans="1:13" ht="13.5" thickBot="1" x14ac:dyDescent="0.25">
      <c r="A91" s="20" t="s">
        <v>0</v>
      </c>
      <c r="B91" s="201">
        <f>SUM(B90:D90)</f>
        <v>296</v>
      </c>
      <c r="C91" s="201"/>
      <c r="D91" s="202"/>
      <c r="E91" s="201">
        <f>SUM(E90:G90)</f>
        <v>305</v>
      </c>
      <c r="F91" s="201"/>
      <c r="G91" s="202"/>
      <c r="H91" s="201">
        <f>SUM(H90:J90)</f>
        <v>354</v>
      </c>
      <c r="I91" s="201"/>
      <c r="J91" s="202"/>
      <c r="K91" s="201">
        <f>SUM(K90:M90)</f>
        <v>425</v>
      </c>
      <c r="L91" s="201"/>
      <c r="M91" s="202"/>
    </row>
    <row r="93" spans="1:13" x14ac:dyDescent="0.2">
      <c r="A93" s="11" t="s">
        <v>228</v>
      </c>
      <c r="B93" s="5"/>
      <c r="C93" s="51"/>
      <c r="D93" s="51"/>
      <c r="E93" s="5"/>
      <c r="F93" s="51"/>
      <c r="G93" s="51"/>
      <c r="H93" s="5"/>
      <c r="I93" s="51"/>
      <c r="J93" s="51"/>
      <c r="K93" s="5"/>
      <c r="L93" s="51"/>
      <c r="M93" s="12"/>
    </row>
    <row r="94" spans="1:13" x14ac:dyDescent="0.2">
      <c r="A94" s="132" t="s">
        <v>223</v>
      </c>
      <c r="B94" s="101">
        <v>200</v>
      </c>
      <c r="C94" s="6">
        <v>75</v>
      </c>
      <c r="D94" s="7"/>
      <c r="E94" s="101">
        <v>196</v>
      </c>
      <c r="F94" s="6">
        <v>71</v>
      </c>
      <c r="G94" s="7"/>
      <c r="H94" s="101">
        <v>193</v>
      </c>
      <c r="I94" s="6">
        <v>59</v>
      </c>
      <c r="J94" s="7"/>
      <c r="K94" s="101">
        <v>181</v>
      </c>
      <c r="L94" s="6">
        <v>56</v>
      </c>
      <c r="M94" s="7"/>
    </row>
    <row r="95" spans="1:13" x14ac:dyDescent="0.2">
      <c r="A95" s="133" t="s">
        <v>189</v>
      </c>
      <c r="B95" s="112">
        <v>6</v>
      </c>
      <c r="C95" s="6">
        <v>16</v>
      </c>
      <c r="D95" s="7">
        <v>12</v>
      </c>
      <c r="E95" s="112">
        <v>9</v>
      </c>
      <c r="F95" s="6">
        <v>17</v>
      </c>
      <c r="G95" s="7">
        <v>14</v>
      </c>
      <c r="H95" s="112">
        <v>15</v>
      </c>
      <c r="I95" s="6">
        <v>12</v>
      </c>
      <c r="J95" s="7">
        <v>16</v>
      </c>
      <c r="K95" s="112">
        <v>17</v>
      </c>
      <c r="L95" s="6">
        <v>13</v>
      </c>
      <c r="M95" s="7">
        <v>17</v>
      </c>
    </row>
    <row r="96" spans="1:13" x14ac:dyDescent="0.2">
      <c r="A96" s="133" t="s">
        <v>218</v>
      </c>
      <c r="B96" s="112">
        <v>65</v>
      </c>
      <c r="C96" s="6"/>
      <c r="D96" s="7"/>
      <c r="E96" s="112">
        <v>59</v>
      </c>
      <c r="F96" s="6"/>
      <c r="G96" s="7"/>
      <c r="H96" s="112">
        <v>67</v>
      </c>
      <c r="I96" s="6"/>
      <c r="J96" s="7"/>
      <c r="K96" s="112">
        <v>65</v>
      </c>
      <c r="L96" s="6"/>
      <c r="M96" s="7"/>
    </row>
    <row r="97" spans="1:13" x14ac:dyDescent="0.2">
      <c r="A97" s="133" t="s">
        <v>306</v>
      </c>
      <c r="B97" s="112"/>
      <c r="C97" s="6"/>
      <c r="D97" s="7"/>
      <c r="E97" s="112"/>
      <c r="F97" s="6"/>
      <c r="G97" s="7"/>
      <c r="H97" s="112">
        <v>7</v>
      </c>
      <c r="I97" s="6"/>
      <c r="J97" s="7">
        <v>2</v>
      </c>
      <c r="K97" s="112">
        <v>8</v>
      </c>
      <c r="L97" s="6"/>
      <c r="M97" s="7">
        <v>4</v>
      </c>
    </row>
    <row r="98" spans="1:13" x14ac:dyDescent="0.2">
      <c r="A98" s="22" t="s">
        <v>146</v>
      </c>
      <c r="B98" s="13">
        <v>61</v>
      </c>
      <c r="C98" s="6"/>
      <c r="D98" s="7"/>
      <c r="E98" s="13">
        <v>63</v>
      </c>
      <c r="F98" s="6"/>
      <c r="G98" s="7"/>
      <c r="H98" s="13">
        <v>51</v>
      </c>
      <c r="I98" s="6"/>
      <c r="J98" s="7"/>
      <c r="K98" s="13">
        <v>52</v>
      </c>
      <c r="L98" s="6"/>
      <c r="M98" s="7"/>
    </row>
    <row r="99" spans="1:13" ht="13.5" thickBot="1" x14ac:dyDescent="0.25">
      <c r="A99" s="8" t="s">
        <v>15</v>
      </c>
      <c r="B99" s="147">
        <f t="shared" ref="B99" si="7">SUM(B94:B98)</f>
        <v>332</v>
      </c>
      <c r="C99" s="39">
        <f>SUM(C77:C98)</f>
        <v>91</v>
      </c>
      <c r="D99" s="40">
        <f t="shared" ref="D99:J99" si="8">SUM(D94:D98)</f>
        <v>12</v>
      </c>
      <c r="E99" s="147">
        <f t="shared" si="8"/>
        <v>327</v>
      </c>
      <c r="F99" s="130">
        <f t="shared" si="8"/>
        <v>88</v>
      </c>
      <c r="G99" s="40">
        <f t="shared" si="8"/>
        <v>14</v>
      </c>
      <c r="H99" s="147">
        <f t="shared" si="8"/>
        <v>333</v>
      </c>
      <c r="I99" s="130">
        <f t="shared" si="8"/>
        <v>71</v>
      </c>
      <c r="J99" s="40">
        <f t="shared" si="8"/>
        <v>18</v>
      </c>
      <c r="K99" s="147">
        <f t="shared" ref="K99:M99" si="9">SUM(K94:K98)</f>
        <v>323</v>
      </c>
      <c r="L99" s="130">
        <f t="shared" si="9"/>
        <v>69</v>
      </c>
      <c r="M99" s="40">
        <f t="shared" si="9"/>
        <v>21</v>
      </c>
    </row>
    <row r="100" spans="1:13" ht="13.5" thickBot="1" x14ac:dyDescent="0.25">
      <c r="A100" s="20" t="s">
        <v>0</v>
      </c>
      <c r="B100" s="201">
        <f>SUM(B99:D99)</f>
        <v>435</v>
      </c>
      <c r="C100" s="201"/>
      <c r="D100" s="202"/>
      <c r="E100" s="201">
        <f>SUM(E99:G99)</f>
        <v>429</v>
      </c>
      <c r="F100" s="201"/>
      <c r="G100" s="202"/>
      <c r="H100" s="201">
        <f>SUM(H99:J99)</f>
        <v>422</v>
      </c>
      <c r="I100" s="201"/>
      <c r="J100" s="202"/>
      <c r="K100" s="201">
        <f>SUM(K99:M99)</f>
        <v>413</v>
      </c>
      <c r="L100" s="201"/>
      <c r="M100" s="202"/>
    </row>
    <row r="102" spans="1:13" x14ac:dyDescent="0.2">
      <c r="A102" s="11" t="s">
        <v>57</v>
      </c>
      <c r="B102" s="5"/>
      <c r="C102" s="148"/>
      <c r="D102" s="148"/>
      <c r="E102" s="5"/>
      <c r="F102" s="148"/>
      <c r="G102" s="148"/>
      <c r="H102" s="5"/>
      <c r="I102" s="148"/>
      <c r="J102" s="148"/>
      <c r="K102" s="5"/>
      <c r="L102" s="148"/>
      <c r="M102" s="149"/>
    </row>
    <row r="103" spans="1:13" x14ac:dyDescent="0.2">
      <c r="A103" s="19" t="s">
        <v>259</v>
      </c>
      <c r="B103" s="145">
        <v>1</v>
      </c>
      <c r="C103" s="146"/>
      <c r="D103" s="110"/>
      <c r="E103" s="145">
        <v>0</v>
      </c>
      <c r="F103" s="146"/>
      <c r="G103" s="110"/>
      <c r="H103" s="145">
        <v>0</v>
      </c>
      <c r="I103" s="146"/>
      <c r="J103" s="110"/>
      <c r="K103" s="145">
        <v>0</v>
      </c>
      <c r="L103" s="146"/>
      <c r="M103" s="110"/>
    </row>
    <row r="104" spans="1:13" x14ac:dyDescent="0.2">
      <c r="A104" s="19" t="s">
        <v>304</v>
      </c>
      <c r="B104" s="145">
        <v>53</v>
      </c>
      <c r="C104" s="146">
        <v>13</v>
      </c>
      <c r="D104" s="110"/>
      <c r="E104" s="145">
        <v>40</v>
      </c>
      <c r="F104" s="146">
        <v>12</v>
      </c>
      <c r="G104" s="110"/>
      <c r="H104" s="145">
        <v>22</v>
      </c>
      <c r="I104" s="146">
        <v>3</v>
      </c>
      <c r="J104" s="110"/>
      <c r="K104" s="145">
        <v>10</v>
      </c>
      <c r="L104" s="146"/>
      <c r="M104" s="110"/>
    </row>
    <row r="105" spans="1:13" x14ac:dyDescent="0.2">
      <c r="A105" s="19" t="s">
        <v>230</v>
      </c>
      <c r="B105" s="16">
        <v>43</v>
      </c>
      <c r="C105" s="146"/>
      <c r="D105" s="110"/>
      <c r="E105" s="16">
        <v>43</v>
      </c>
      <c r="F105" s="146"/>
      <c r="G105" s="110"/>
      <c r="H105" s="16">
        <v>27</v>
      </c>
      <c r="I105" s="146"/>
      <c r="J105" s="110"/>
      <c r="K105" s="16">
        <v>13</v>
      </c>
      <c r="L105" s="146"/>
      <c r="M105" s="110"/>
    </row>
    <row r="106" spans="1:13" x14ac:dyDescent="0.2">
      <c r="A106" s="19" t="s">
        <v>301</v>
      </c>
      <c r="B106" s="145">
        <v>97</v>
      </c>
      <c r="C106" s="146"/>
      <c r="D106" s="110"/>
      <c r="E106" s="145">
        <v>86</v>
      </c>
      <c r="F106" s="146"/>
      <c r="G106" s="110"/>
      <c r="H106" s="145">
        <v>63</v>
      </c>
      <c r="I106" s="146"/>
      <c r="J106" s="110"/>
      <c r="K106" s="145">
        <v>44</v>
      </c>
      <c r="L106" s="146"/>
      <c r="M106" s="110"/>
    </row>
    <row r="107" spans="1:13" x14ac:dyDescent="0.2">
      <c r="A107" s="19" t="s">
        <v>202</v>
      </c>
      <c r="B107" s="145">
        <v>1</v>
      </c>
      <c r="C107" s="146"/>
      <c r="D107" s="110"/>
      <c r="E107" s="145">
        <v>1</v>
      </c>
      <c r="F107" s="146"/>
      <c r="G107" s="110"/>
      <c r="H107" s="145">
        <v>0</v>
      </c>
      <c r="I107" s="146"/>
      <c r="J107" s="110"/>
      <c r="K107" s="145">
        <v>0</v>
      </c>
      <c r="L107" s="146"/>
      <c r="M107" s="110"/>
    </row>
    <row r="108" spans="1:13" x14ac:dyDescent="0.2">
      <c r="A108" s="19" t="s">
        <v>327</v>
      </c>
      <c r="B108" s="145"/>
      <c r="C108" s="146"/>
      <c r="D108" s="110"/>
      <c r="E108" s="145">
        <v>1</v>
      </c>
      <c r="F108" s="146"/>
      <c r="G108" s="110">
        <v>1</v>
      </c>
      <c r="H108" s="145">
        <v>0</v>
      </c>
      <c r="I108" s="146"/>
      <c r="J108" s="110">
        <v>0</v>
      </c>
      <c r="K108" s="145">
        <v>0</v>
      </c>
      <c r="L108" s="146"/>
      <c r="M108" s="110">
        <v>0</v>
      </c>
    </row>
    <row r="109" spans="1:13" x14ac:dyDescent="0.2">
      <c r="A109" s="22" t="s">
        <v>302</v>
      </c>
      <c r="B109" s="139">
        <v>25</v>
      </c>
      <c r="C109" s="140"/>
      <c r="D109" s="141"/>
      <c r="E109" s="139">
        <v>20</v>
      </c>
      <c r="F109" s="140"/>
      <c r="G109" s="141"/>
      <c r="H109" s="139">
        <v>11</v>
      </c>
      <c r="I109" s="140"/>
      <c r="J109" s="141"/>
      <c r="K109" s="139">
        <v>4</v>
      </c>
      <c r="L109" s="140"/>
      <c r="M109" s="141"/>
    </row>
    <row r="110" spans="1:13" x14ac:dyDescent="0.2">
      <c r="A110" s="170" t="s">
        <v>319</v>
      </c>
      <c r="B110" s="153"/>
      <c r="C110" s="153"/>
      <c r="D110" s="153"/>
      <c r="E110" s="153"/>
      <c r="F110" s="153"/>
      <c r="G110" s="153"/>
      <c r="H110" s="153"/>
      <c r="I110" s="153"/>
      <c r="J110" s="153"/>
      <c r="K110" s="153"/>
      <c r="L110" s="153"/>
      <c r="M110" s="153"/>
    </row>
    <row r="111" spans="1:13" s="1" customFormat="1" ht="18" customHeight="1" x14ac:dyDescent="0.3">
      <c r="A111" s="206" t="s">
        <v>18</v>
      </c>
      <c r="B111" s="206"/>
      <c r="C111" s="206"/>
      <c r="D111" s="206"/>
      <c r="E111" s="206"/>
      <c r="F111" s="206"/>
      <c r="G111" s="206"/>
      <c r="H111" s="206"/>
      <c r="I111" s="206"/>
      <c r="J111" s="206"/>
      <c r="K111" s="206"/>
      <c r="L111" s="206"/>
      <c r="M111" s="206"/>
    </row>
    <row r="113" spans="1:13" x14ac:dyDescent="0.2">
      <c r="A113" s="223" t="s">
        <v>48</v>
      </c>
      <c r="B113" s="216" t="s">
        <v>256</v>
      </c>
      <c r="C113" s="208"/>
      <c r="D113" s="209"/>
      <c r="E113" s="216" t="s">
        <v>271</v>
      </c>
      <c r="F113" s="208"/>
      <c r="G113" s="209"/>
      <c r="H113" s="216" t="s">
        <v>295</v>
      </c>
      <c r="I113" s="208"/>
      <c r="J113" s="209"/>
      <c r="K113" s="216" t="s">
        <v>312</v>
      </c>
      <c r="L113" s="217"/>
      <c r="M113" s="218"/>
    </row>
    <row r="114" spans="1:13" x14ac:dyDescent="0.2">
      <c r="A114" s="223"/>
      <c r="B114" s="139" t="s">
        <v>182</v>
      </c>
      <c r="C114" s="140" t="s">
        <v>183</v>
      </c>
      <c r="D114" s="141" t="s">
        <v>13</v>
      </c>
      <c r="E114" s="139" t="s">
        <v>182</v>
      </c>
      <c r="F114" s="140" t="s">
        <v>183</v>
      </c>
      <c r="G114" s="141" t="s">
        <v>13</v>
      </c>
      <c r="H114" s="139" t="s">
        <v>182</v>
      </c>
      <c r="I114" s="140" t="s">
        <v>183</v>
      </c>
      <c r="J114" s="141" t="s">
        <v>13</v>
      </c>
      <c r="K114" s="139" t="s">
        <v>182</v>
      </c>
      <c r="L114" s="140" t="s">
        <v>183</v>
      </c>
      <c r="M114" s="141" t="s">
        <v>13</v>
      </c>
    </row>
    <row r="115" spans="1:13" x14ac:dyDescent="0.2">
      <c r="A115" s="11" t="s">
        <v>269</v>
      </c>
      <c r="B115" s="5"/>
      <c r="C115" s="148"/>
      <c r="D115" s="148"/>
      <c r="E115" s="5"/>
      <c r="F115" s="148"/>
      <c r="G115" s="148"/>
      <c r="H115" s="5"/>
      <c r="I115" s="148"/>
      <c r="J115" s="148"/>
      <c r="K115" s="5"/>
      <c r="L115" s="148"/>
      <c r="M115" s="149"/>
    </row>
    <row r="116" spans="1:13" x14ac:dyDescent="0.2">
      <c r="A116" s="19" t="s">
        <v>303</v>
      </c>
      <c r="B116" s="145">
        <v>10</v>
      </c>
      <c r="C116" s="146"/>
      <c r="D116" s="110"/>
      <c r="E116" s="145">
        <v>11</v>
      </c>
      <c r="F116" s="146"/>
      <c r="G116" s="110"/>
      <c r="H116" s="145">
        <v>5</v>
      </c>
      <c r="I116" s="146"/>
      <c r="J116" s="110"/>
      <c r="K116" s="145">
        <v>1</v>
      </c>
      <c r="L116" s="146"/>
      <c r="M116" s="110"/>
    </row>
    <row r="117" spans="1:13" x14ac:dyDescent="0.2">
      <c r="A117" s="19" t="s">
        <v>307</v>
      </c>
      <c r="B117" s="16"/>
      <c r="C117" s="146"/>
      <c r="D117" s="110"/>
      <c r="E117" s="16"/>
      <c r="F117" s="146"/>
      <c r="G117" s="110"/>
      <c r="H117" s="16">
        <v>1</v>
      </c>
      <c r="I117" s="146"/>
      <c r="J117" s="110"/>
      <c r="K117" s="16">
        <v>0</v>
      </c>
      <c r="L117" s="146"/>
      <c r="M117" s="110"/>
    </row>
    <row r="118" spans="1:13" s="73" customFormat="1" ht="13.5" thickBot="1" x14ac:dyDescent="0.25">
      <c r="A118" s="15" t="s">
        <v>15</v>
      </c>
      <c r="B118" s="154">
        <f t="shared" ref="B118:G118" si="10">SUM(B103:B116)</f>
        <v>230</v>
      </c>
      <c r="C118" s="39">
        <f t="shared" si="10"/>
        <v>13</v>
      </c>
      <c r="D118" s="40">
        <f t="shared" si="10"/>
        <v>0</v>
      </c>
      <c r="E118" s="147">
        <f t="shared" si="10"/>
        <v>202</v>
      </c>
      <c r="F118" s="39">
        <f t="shared" si="10"/>
        <v>12</v>
      </c>
      <c r="G118" s="40">
        <f t="shared" si="10"/>
        <v>1</v>
      </c>
      <c r="H118" s="147">
        <f>SUM(H103:H117)</f>
        <v>129</v>
      </c>
      <c r="I118" s="39">
        <f>SUM(I103:I116)</f>
        <v>3</v>
      </c>
      <c r="J118" s="40">
        <f>SUM(J103:J116)</f>
        <v>0</v>
      </c>
      <c r="K118" s="147">
        <f>SUM(K103:K117)</f>
        <v>72</v>
      </c>
      <c r="L118" s="39">
        <f>SUM(L103:L117)</f>
        <v>0</v>
      </c>
      <c r="M118" s="169">
        <f>SUM(M103:M117)</f>
        <v>0</v>
      </c>
    </row>
    <row r="119" spans="1:13" ht="13.5" thickBot="1" x14ac:dyDescent="0.25">
      <c r="A119" s="20" t="s">
        <v>0</v>
      </c>
      <c r="B119" s="201">
        <f>SUM(B118:D118)</f>
        <v>243</v>
      </c>
      <c r="C119" s="201"/>
      <c r="D119" s="202"/>
      <c r="E119" s="201">
        <f>SUM(E118:G118)</f>
        <v>215</v>
      </c>
      <c r="F119" s="201"/>
      <c r="G119" s="202"/>
      <c r="H119" s="201">
        <f>SUM(H118:J118)</f>
        <v>132</v>
      </c>
      <c r="I119" s="201"/>
      <c r="J119" s="202"/>
      <c r="K119" s="201">
        <f>SUM(K118:M118)</f>
        <v>72</v>
      </c>
      <c r="L119" s="201"/>
      <c r="M119" s="202"/>
    </row>
    <row r="120" spans="1:13" x14ac:dyDescent="0.2">
      <c r="A120" s="23"/>
      <c r="B120" s="24"/>
      <c r="C120" s="24"/>
      <c r="D120" s="24"/>
      <c r="E120" s="24"/>
      <c r="F120" s="24"/>
      <c r="G120" s="24"/>
      <c r="H120" s="24"/>
      <c r="I120" s="24"/>
      <c r="J120" s="24"/>
      <c r="K120" s="24"/>
      <c r="L120" s="24"/>
      <c r="M120" s="24"/>
    </row>
    <row r="121" spans="1:13" ht="13.5" thickBot="1" x14ac:dyDescent="0.25">
      <c r="A121" s="15" t="s">
        <v>17</v>
      </c>
      <c r="B121" s="29">
        <f t="shared" ref="B121:M121" si="11">SUM(B29+B38+B65+B90+B99+B118)</f>
        <v>2125</v>
      </c>
      <c r="C121" s="30">
        <f t="shared" si="11"/>
        <v>708</v>
      </c>
      <c r="D121" s="31">
        <f t="shared" si="11"/>
        <v>230</v>
      </c>
      <c r="E121" s="29">
        <f t="shared" si="11"/>
        <v>2146</v>
      </c>
      <c r="F121" s="30">
        <f t="shared" si="11"/>
        <v>564</v>
      </c>
      <c r="G121" s="31">
        <f t="shared" si="11"/>
        <v>229</v>
      </c>
      <c r="H121" s="29">
        <f t="shared" si="11"/>
        <v>2133</v>
      </c>
      <c r="I121" s="30">
        <f t="shared" si="11"/>
        <v>451</v>
      </c>
      <c r="J121" s="31">
        <f t="shared" si="11"/>
        <v>250</v>
      </c>
      <c r="K121" s="29">
        <f t="shared" si="11"/>
        <v>2053</v>
      </c>
      <c r="L121" s="30">
        <f t="shared" si="11"/>
        <v>390</v>
      </c>
      <c r="M121" s="31">
        <f t="shared" si="11"/>
        <v>284</v>
      </c>
    </row>
    <row r="122" spans="1:13" ht="13.5" thickBot="1" x14ac:dyDescent="0.25">
      <c r="A122" s="17" t="s">
        <v>16</v>
      </c>
      <c r="B122" s="191">
        <f>SUM(B121:D121)</f>
        <v>3063</v>
      </c>
      <c r="C122" s="192"/>
      <c r="D122" s="193"/>
      <c r="E122" s="191">
        <f>SUM(E121:G121)</f>
        <v>2939</v>
      </c>
      <c r="F122" s="192"/>
      <c r="G122" s="193"/>
      <c r="H122" s="191">
        <f>SUM(H121:J121)</f>
        <v>2834</v>
      </c>
      <c r="I122" s="192"/>
      <c r="J122" s="193"/>
      <c r="K122" s="197">
        <f>SUM(K121:M121)</f>
        <v>2727</v>
      </c>
      <c r="L122" s="198"/>
      <c r="M122" s="199"/>
    </row>
    <row r="123" spans="1:13" x14ac:dyDescent="0.2">
      <c r="A123" s="23"/>
      <c r="B123" s="24"/>
      <c r="C123" s="24"/>
      <c r="D123" s="24"/>
      <c r="E123" s="24"/>
      <c r="F123" s="24"/>
      <c r="G123" s="24"/>
      <c r="H123" s="24"/>
      <c r="I123" s="24"/>
      <c r="J123" s="24"/>
      <c r="K123" s="24"/>
      <c r="L123" s="24"/>
      <c r="M123" s="24"/>
    </row>
    <row r="124" spans="1:13" x14ac:dyDescent="0.2">
      <c r="A124" s="170" t="s">
        <v>319</v>
      </c>
    </row>
    <row r="125" spans="1:13" x14ac:dyDescent="0.2">
      <c r="A125" s="9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</row>
    <row r="126" spans="1:13" x14ac:dyDescent="0.2">
      <c r="A126" s="104" t="s">
        <v>74</v>
      </c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</row>
    <row r="127" spans="1:13" x14ac:dyDescent="0.2"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</row>
    <row r="128" spans="1:13" x14ac:dyDescent="0.2">
      <c r="A128" s="1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</row>
    <row r="129" spans="1:13" x14ac:dyDescent="0.2">
      <c r="A129" s="1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</row>
  </sheetData>
  <mergeCells count="47">
    <mergeCell ref="B122:D122"/>
    <mergeCell ref="B100:D100"/>
    <mergeCell ref="H122:J122"/>
    <mergeCell ref="K122:M122"/>
    <mergeCell ref="H66:J66"/>
    <mergeCell ref="H113:J113"/>
    <mergeCell ref="H119:J119"/>
    <mergeCell ref="E66:G66"/>
    <mergeCell ref="B66:D66"/>
    <mergeCell ref="E122:G122"/>
    <mergeCell ref="E119:G119"/>
    <mergeCell ref="B119:D119"/>
    <mergeCell ref="K91:M91"/>
    <mergeCell ref="K100:M100"/>
    <mergeCell ref="K113:M113"/>
    <mergeCell ref="K119:M119"/>
    <mergeCell ref="A113:A114"/>
    <mergeCell ref="B113:D113"/>
    <mergeCell ref="E113:G113"/>
    <mergeCell ref="H100:J100"/>
    <mergeCell ref="E91:G91"/>
    <mergeCell ref="E100:G100"/>
    <mergeCell ref="B91:D91"/>
    <mergeCell ref="K66:M66"/>
    <mergeCell ref="A111:M111"/>
    <mergeCell ref="H91:J91"/>
    <mergeCell ref="H59:J59"/>
    <mergeCell ref="A59:A60"/>
    <mergeCell ref="B59:D59"/>
    <mergeCell ref="E59:G59"/>
    <mergeCell ref="A57:M57"/>
    <mergeCell ref="K59:M59"/>
    <mergeCell ref="E30:G30"/>
    <mergeCell ref="B30:D30"/>
    <mergeCell ref="B39:D39"/>
    <mergeCell ref="E39:G39"/>
    <mergeCell ref="A1:M1"/>
    <mergeCell ref="A3:A4"/>
    <mergeCell ref="E3:G3"/>
    <mergeCell ref="H3:J3"/>
    <mergeCell ref="B3:D3"/>
    <mergeCell ref="A5:J5"/>
    <mergeCell ref="K3:M3"/>
    <mergeCell ref="K30:M30"/>
    <mergeCell ref="K39:M39"/>
    <mergeCell ref="H30:J30"/>
    <mergeCell ref="H39:J39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A1:M102"/>
  <sheetViews>
    <sheetView showGridLines="0" zoomScaleNormal="100" zoomScaleSheetLayoutView="90" zoomScalePageLayoutView="154" workbookViewId="0">
      <pane ySplit="4" topLeftCell="A5" activePane="bottomLeft" state="frozen"/>
      <selection pane="bottomLeft" activeCell="A3" sqref="A3:A4"/>
    </sheetView>
  </sheetViews>
  <sheetFormatPr defaultColWidth="9.140625" defaultRowHeight="12.75" customHeight="1" x14ac:dyDescent="0.2"/>
  <cols>
    <col min="1" max="1" width="33.7109375" style="1" customWidth="1"/>
    <col min="2" max="2" width="5.42578125" style="1" customWidth="1"/>
    <col min="3" max="4" width="4.42578125" style="1" customWidth="1"/>
    <col min="5" max="5" width="6" style="1" customWidth="1"/>
    <col min="6" max="7" width="4.42578125" style="1" customWidth="1"/>
    <col min="8" max="8" width="5.85546875" style="1" customWidth="1"/>
    <col min="9" max="9" width="4.42578125" style="1" customWidth="1"/>
    <col min="10" max="10" width="4.42578125" style="10" customWidth="1"/>
    <col min="11" max="12" width="4.42578125" style="1" customWidth="1"/>
    <col min="13" max="13" width="4.42578125" style="10" customWidth="1"/>
    <col min="14" max="16384" width="9.140625" style="1"/>
  </cols>
  <sheetData>
    <row r="1" spans="1:13" ht="18" customHeight="1" x14ac:dyDescent="0.3">
      <c r="A1" s="206" t="s">
        <v>18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</row>
    <row r="2" spans="1:13" ht="12.75" customHeight="1" x14ac:dyDescent="0.2"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ht="12.75" customHeight="1" x14ac:dyDescent="0.2">
      <c r="A3" s="210" t="s">
        <v>100</v>
      </c>
      <c r="B3" s="211" t="s">
        <v>256</v>
      </c>
      <c r="C3" s="212"/>
      <c r="D3" s="213"/>
      <c r="E3" s="211" t="s">
        <v>271</v>
      </c>
      <c r="F3" s="212"/>
      <c r="G3" s="213"/>
      <c r="H3" s="211" t="s">
        <v>295</v>
      </c>
      <c r="I3" s="212"/>
      <c r="J3" s="213"/>
      <c r="K3" s="211" t="s">
        <v>312</v>
      </c>
      <c r="L3" s="212"/>
      <c r="M3" s="213"/>
    </row>
    <row r="4" spans="1:13" ht="12.75" customHeight="1" x14ac:dyDescent="0.2">
      <c r="A4" s="231"/>
      <c r="B4" s="36" t="s">
        <v>182</v>
      </c>
      <c r="C4" s="3" t="s">
        <v>183</v>
      </c>
      <c r="D4" s="4" t="s">
        <v>13</v>
      </c>
      <c r="E4" s="36" t="s">
        <v>182</v>
      </c>
      <c r="F4" s="3" t="s">
        <v>183</v>
      </c>
      <c r="G4" s="4" t="s">
        <v>13</v>
      </c>
      <c r="H4" s="36" t="s">
        <v>182</v>
      </c>
      <c r="I4" s="3" t="s">
        <v>183</v>
      </c>
      <c r="J4" s="4" t="s">
        <v>13</v>
      </c>
      <c r="K4" s="36" t="s">
        <v>182</v>
      </c>
      <c r="L4" s="3" t="s">
        <v>183</v>
      </c>
      <c r="M4" s="4" t="s">
        <v>13</v>
      </c>
    </row>
    <row r="5" spans="1:13" s="2" customFormat="1" ht="12" x14ac:dyDescent="0.2">
      <c r="A5" s="11" t="s">
        <v>108</v>
      </c>
      <c r="B5" s="5"/>
      <c r="C5" s="51"/>
      <c r="D5" s="51"/>
      <c r="E5" s="5"/>
      <c r="F5" s="51"/>
      <c r="G5" s="51"/>
      <c r="H5" s="5"/>
      <c r="I5" s="51"/>
      <c r="J5" s="51"/>
      <c r="K5" s="5"/>
      <c r="L5" s="51"/>
      <c r="M5" s="12"/>
    </row>
    <row r="6" spans="1:13" s="2" customFormat="1" ht="12.75" customHeight="1" x14ac:dyDescent="0.2">
      <c r="A6" s="91" t="s">
        <v>111</v>
      </c>
      <c r="B6" s="13">
        <v>86</v>
      </c>
      <c r="C6" s="111"/>
      <c r="D6" s="34"/>
      <c r="E6" s="13">
        <v>92</v>
      </c>
      <c r="F6" s="111"/>
      <c r="G6" s="34"/>
      <c r="H6" s="13">
        <v>79</v>
      </c>
      <c r="I6" s="111"/>
      <c r="J6" s="34"/>
      <c r="K6" s="13">
        <v>69</v>
      </c>
      <c r="L6" s="111"/>
      <c r="M6" s="34"/>
    </row>
    <row r="7" spans="1:13" s="2" customFormat="1" ht="12.75" customHeight="1" x14ac:dyDescent="0.2">
      <c r="A7" s="92" t="s">
        <v>160</v>
      </c>
      <c r="B7" s="13">
        <v>32</v>
      </c>
      <c r="C7" s="111"/>
      <c r="D7" s="7"/>
      <c r="E7" s="13">
        <v>38</v>
      </c>
      <c r="F7" s="111"/>
      <c r="G7" s="7"/>
      <c r="H7" s="13">
        <v>37</v>
      </c>
      <c r="I7" s="111"/>
      <c r="J7" s="7"/>
      <c r="K7" s="13">
        <v>43</v>
      </c>
      <c r="L7" s="111"/>
      <c r="M7" s="7"/>
    </row>
    <row r="8" spans="1:13" s="2" customFormat="1" ht="12.75" customHeight="1" x14ac:dyDescent="0.2">
      <c r="A8" s="92" t="s">
        <v>320</v>
      </c>
      <c r="B8" s="13">
        <v>23</v>
      </c>
      <c r="C8" s="111"/>
      <c r="D8" s="7"/>
      <c r="E8" s="13">
        <v>14</v>
      </c>
      <c r="F8" s="111"/>
      <c r="G8" s="7"/>
      <c r="H8" s="13">
        <v>9</v>
      </c>
      <c r="I8" s="111"/>
      <c r="J8" s="7"/>
      <c r="K8" s="13">
        <v>12</v>
      </c>
      <c r="L8" s="111"/>
      <c r="M8" s="7"/>
    </row>
    <row r="9" spans="1:13" s="2" customFormat="1" ht="12.75" customHeight="1" x14ac:dyDescent="0.2">
      <c r="A9" s="92" t="s">
        <v>321</v>
      </c>
      <c r="B9" s="13"/>
      <c r="C9" s="111"/>
      <c r="D9" s="7"/>
      <c r="E9" s="13"/>
      <c r="F9" s="111"/>
      <c r="G9" s="7"/>
      <c r="H9" s="13"/>
      <c r="I9" s="111"/>
      <c r="J9" s="7"/>
      <c r="K9" s="13"/>
      <c r="L9" s="111"/>
      <c r="M9" s="7">
        <v>1</v>
      </c>
    </row>
    <row r="10" spans="1:13" s="2" customFormat="1" ht="12.75" customHeight="1" thickBot="1" x14ac:dyDescent="0.25">
      <c r="A10" s="8" t="s">
        <v>15</v>
      </c>
      <c r="B10" s="29">
        <f t="shared" ref="B10:M10" si="0">SUM(B6:B9)</f>
        <v>141</v>
      </c>
      <c r="C10" s="30">
        <f t="shared" si="0"/>
        <v>0</v>
      </c>
      <c r="D10" s="59">
        <f t="shared" si="0"/>
        <v>0</v>
      </c>
      <c r="E10" s="113">
        <f t="shared" si="0"/>
        <v>144</v>
      </c>
      <c r="F10" s="83">
        <f t="shared" si="0"/>
        <v>0</v>
      </c>
      <c r="G10" s="82">
        <f t="shared" si="0"/>
        <v>0</v>
      </c>
      <c r="H10" s="113">
        <f t="shared" si="0"/>
        <v>125</v>
      </c>
      <c r="I10" s="83">
        <f t="shared" si="0"/>
        <v>0</v>
      </c>
      <c r="J10" s="82">
        <f t="shared" si="0"/>
        <v>0</v>
      </c>
      <c r="K10" s="113">
        <f t="shared" si="0"/>
        <v>124</v>
      </c>
      <c r="L10" s="83">
        <f t="shared" si="0"/>
        <v>0</v>
      </c>
      <c r="M10" s="82">
        <f t="shared" si="0"/>
        <v>1</v>
      </c>
    </row>
    <row r="11" spans="1:13" s="2" customFormat="1" ht="13.5" customHeight="1" thickBot="1" x14ac:dyDescent="0.25">
      <c r="A11" s="20" t="s">
        <v>0</v>
      </c>
      <c r="B11" s="221">
        <f>SUM(B10:D10)</f>
        <v>141</v>
      </c>
      <c r="C11" s="221"/>
      <c r="D11" s="222"/>
      <c r="E11" s="225">
        <f>SUM(E10:G10)</f>
        <v>144</v>
      </c>
      <c r="F11" s="201"/>
      <c r="G11" s="202"/>
      <c r="H11" s="225">
        <f>SUM(H10:J10)</f>
        <v>125</v>
      </c>
      <c r="I11" s="201"/>
      <c r="J11" s="202"/>
      <c r="K11" s="226">
        <f>SUM(K10:M10)</f>
        <v>125</v>
      </c>
      <c r="L11" s="219"/>
      <c r="M11" s="220"/>
    </row>
    <row r="12" spans="1:13" s="2" customFormat="1" ht="13.5" customHeight="1" x14ac:dyDescent="0.2">
      <c r="A12" s="62"/>
      <c r="J12" s="13"/>
      <c r="M12" s="13"/>
    </row>
    <row r="13" spans="1:13" s="2" customFormat="1" ht="12.75" customHeight="1" x14ac:dyDescent="0.2">
      <c r="A13" s="11" t="s">
        <v>101</v>
      </c>
      <c r="B13" s="5"/>
      <c r="C13" s="51"/>
      <c r="D13" s="51"/>
      <c r="E13" s="5"/>
      <c r="F13" s="51"/>
      <c r="G13" s="51"/>
      <c r="H13" s="5"/>
      <c r="I13" s="51"/>
      <c r="J13" s="51"/>
      <c r="K13" s="5"/>
      <c r="L13" s="51"/>
      <c r="M13" s="12"/>
    </row>
    <row r="14" spans="1:13" s="2" customFormat="1" ht="12.75" customHeight="1" x14ac:dyDescent="0.2">
      <c r="A14" s="92" t="s">
        <v>114</v>
      </c>
      <c r="B14" s="13">
        <v>125</v>
      </c>
      <c r="C14" s="6"/>
      <c r="D14" s="34"/>
      <c r="E14" s="13">
        <v>123</v>
      </c>
      <c r="F14" s="6"/>
      <c r="G14" s="34"/>
      <c r="H14" s="13">
        <v>137</v>
      </c>
      <c r="I14" s="6"/>
      <c r="J14" s="34"/>
      <c r="K14" s="13">
        <v>119</v>
      </c>
      <c r="L14" s="6"/>
      <c r="M14" s="34"/>
    </row>
    <row r="15" spans="1:13" s="2" customFormat="1" ht="12.75" customHeight="1" x14ac:dyDescent="0.2">
      <c r="A15" s="92" t="s">
        <v>113</v>
      </c>
      <c r="B15" s="13">
        <v>26</v>
      </c>
      <c r="C15" s="6">
        <v>0</v>
      </c>
      <c r="D15" s="7">
        <v>0</v>
      </c>
      <c r="E15" s="13">
        <v>18</v>
      </c>
      <c r="F15" s="6">
        <v>0</v>
      </c>
      <c r="G15" s="7">
        <v>3</v>
      </c>
      <c r="H15" s="13">
        <v>19</v>
      </c>
      <c r="I15" s="6">
        <v>0</v>
      </c>
      <c r="J15" s="7">
        <v>2</v>
      </c>
      <c r="K15" s="13">
        <v>15</v>
      </c>
      <c r="L15" s="6">
        <v>0</v>
      </c>
      <c r="M15" s="7">
        <v>0</v>
      </c>
    </row>
    <row r="16" spans="1:13" s="2" customFormat="1" ht="12.75" customHeight="1" x14ac:dyDescent="0.2">
      <c r="A16" s="92" t="s">
        <v>179</v>
      </c>
      <c r="B16" s="13">
        <v>7</v>
      </c>
      <c r="C16" s="6">
        <v>0</v>
      </c>
      <c r="D16" s="7">
        <v>13</v>
      </c>
      <c r="E16" s="13">
        <v>7</v>
      </c>
      <c r="F16" s="6">
        <v>1</v>
      </c>
      <c r="G16" s="7">
        <v>12</v>
      </c>
      <c r="H16" s="13">
        <v>8</v>
      </c>
      <c r="I16" s="6">
        <v>1</v>
      </c>
      <c r="J16" s="7">
        <v>16</v>
      </c>
      <c r="K16" s="13">
        <v>4</v>
      </c>
      <c r="L16" s="6">
        <v>0</v>
      </c>
      <c r="M16" s="7">
        <v>9</v>
      </c>
    </row>
    <row r="17" spans="1:13" s="2" customFormat="1" ht="12.75" customHeight="1" x14ac:dyDescent="0.2">
      <c r="A17" s="92" t="s">
        <v>112</v>
      </c>
      <c r="B17" s="13">
        <v>46</v>
      </c>
      <c r="C17" s="6"/>
      <c r="D17" s="4"/>
      <c r="E17" s="13">
        <v>41</v>
      </c>
      <c r="F17" s="6"/>
      <c r="G17" s="4"/>
      <c r="H17" s="13">
        <v>49</v>
      </c>
      <c r="I17" s="6"/>
      <c r="J17" s="4"/>
      <c r="K17" s="13">
        <v>64</v>
      </c>
      <c r="L17" s="6"/>
      <c r="M17" s="4"/>
    </row>
    <row r="18" spans="1:13" s="2" customFormat="1" ht="12.75" customHeight="1" thickBot="1" x14ac:dyDescent="0.25">
      <c r="A18" s="114" t="s">
        <v>15</v>
      </c>
      <c r="B18" s="29">
        <f t="shared" ref="B18:J18" si="1">SUM(B14:B17)</f>
        <v>204</v>
      </c>
      <c r="C18" s="30">
        <f t="shared" si="1"/>
        <v>0</v>
      </c>
      <c r="D18" s="31">
        <f t="shared" si="1"/>
        <v>13</v>
      </c>
      <c r="E18" s="115">
        <f t="shared" si="1"/>
        <v>189</v>
      </c>
      <c r="F18" s="116">
        <f t="shared" si="1"/>
        <v>1</v>
      </c>
      <c r="G18" s="117">
        <f t="shared" si="1"/>
        <v>15</v>
      </c>
      <c r="H18" s="115">
        <f t="shared" si="1"/>
        <v>213</v>
      </c>
      <c r="I18" s="116">
        <f t="shared" si="1"/>
        <v>1</v>
      </c>
      <c r="J18" s="117">
        <f t="shared" si="1"/>
        <v>18</v>
      </c>
      <c r="K18" s="115">
        <f t="shared" ref="K18:M18" si="2">SUM(K14:K17)</f>
        <v>202</v>
      </c>
      <c r="L18" s="116">
        <f t="shared" si="2"/>
        <v>0</v>
      </c>
      <c r="M18" s="117">
        <f t="shared" si="2"/>
        <v>9</v>
      </c>
    </row>
    <row r="19" spans="1:13" s="2" customFormat="1" ht="13.5" customHeight="1" thickBot="1" x14ac:dyDescent="0.25">
      <c r="A19" s="20" t="s">
        <v>0</v>
      </c>
      <c r="B19" s="221">
        <f>SUM(B18:D18)</f>
        <v>217</v>
      </c>
      <c r="C19" s="221"/>
      <c r="D19" s="222"/>
      <c r="E19" s="224">
        <f>SUM(E18:G18)</f>
        <v>205</v>
      </c>
      <c r="F19" s="221"/>
      <c r="G19" s="222"/>
      <c r="H19" s="224">
        <f>SUM(H18:J18)</f>
        <v>232</v>
      </c>
      <c r="I19" s="221"/>
      <c r="J19" s="222"/>
      <c r="K19" s="224">
        <f>SUM(K18:M18)</f>
        <v>211</v>
      </c>
      <c r="L19" s="221"/>
      <c r="M19" s="222"/>
    </row>
    <row r="20" spans="1:13" s="2" customFormat="1" ht="13.5" customHeight="1" x14ac:dyDescent="0.2">
      <c r="A20" s="118"/>
      <c r="J20" s="13"/>
      <c r="M20" s="13"/>
    </row>
    <row r="21" spans="1:13" s="2" customFormat="1" ht="12.75" customHeight="1" x14ac:dyDescent="0.2">
      <c r="A21" s="11" t="s">
        <v>102</v>
      </c>
      <c r="B21" s="5"/>
      <c r="C21" s="51"/>
      <c r="D21" s="51"/>
      <c r="E21" s="5"/>
      <c r="F21" s="51"/>
      <c r="G21" s="51"/>
      <c r="H21" s="5"/>
      <c r="I21" s="51"/>
      <c r="J21" s="51"/>
      <c r="K21" s="5"/>
      <c r="L21" s="51"/>
      <c r="M21" s="12"/>
    </row>
    <row r="22" spans="1:13" s="2" customFormat="1" ht="12.75" customHeight="1" x14ac:dyDescent="0.2">
      <c r="A22" s="92" t="s">
        <v>115</v>
      </c>
      <c r="B22" s="13">
        <v>171</v>
      </c>
      <c r="C22" s="6"/>
      <c r="D22" s="34"/>
      <c r="E22" s="13">
        <v>175</v>
      </c>
      <c r="F22" s="6"/>
      <c r="G22" s="34"/>
      <c r="H22" s="13">
        <v>186</v>
      </c>
      <c r="I22" s="6"/>
      <c r="J22" s="34"/>
      <c r="K22" s="13">
        <v>216</v>
      </c>
      <c r="L22" s="6"/>
      <c r="M22" s="34"/>
    </row>
    <row r="23" spans="1:13" s="2" customFormat="1" ht="12.75" customHeight="1" x14ac:dyDescent="0.2">
      <c r="A23" s="92" t="s">
        <v>213</v>
      </c>
      <c r="B23" s="13">
        <v>14</v>
      </c>
      <c r="C23" s="6"/>
      <c r="D23" s="7"/>
      <c r="E23" s="13">
        <v>14</v>
      </c>
      <c r="F23" s="6"/>
      <c r="G23" s="7"/>
      <c r="H23" s="13">
        <v>9</v>
      </c>
      <c r="I23" s="6"/>
      <c r="J23" s="7"/>
      <c r="K23" s="13">
        <v>13</v>
      </c>
      <c r="L23" s="6"/>
      <c r="M23" s="7"/>
    </row>
    <row r="24" spans="1:13" s="2" customFormat="1" ht="12.75" customHeight="1" x14ac:dyDescent="0.2">
      <c r="A24" s="92" t="s">
        <v>257</v>
      </c>
      <c r="B24" s="13"/>
      <c r="C24" s="6">
        <v>2</v>
      </c>
      <c r="D24" s="7"/>
      <c r="E24" s="13"/>
      <c r="F24" s="6">
        <v>2</v>
      </c>
      <c r="G24" s="7"/>
      <c r="H24" s="13"/>
      <c r="I24" s="6">
        <v>0</v>
      </c>
      <c r="J24" s="7"/>
      <c r="K24" s="13"/>
      <c r="L24" s="6">
        <v>0</v>
      </c>
      <c r="M24" s="7"/>
    </row>
    <row r="25" spans="1:13" s="2" customFormat="1" ht="12.75" customHeight="1" x14ac:dyDescent="0.2">
      <c r="A25" s="92" t="s">
        <v>116</v>
      </c>
      <c r="B25" s="13">
        <v>72</v>
      </c>
      <c r="C25" s="6">
        <v>11</v>
      </c>
      <c r="D25" s="4"/>
      <c r="E25" s="13">
        <v>74</v>
      </c>
      <c r="F25" s="6">
        <v>8</v>
      </c>
      <c r="G25" s="4"/>
      <c r="H25" s="13">
        <v>55</v>
      </c>
      <c r="I25" s="6">
        <v>8</v>
      </c>
      <c r="J25" s="4"/>
      <c r="K25" s="13">
        <v>71</v>
      </c>
      <c r="L25" s="6">
        <v>1</v>
      </c>
      <c r="M25" s="4"/>
    </row>
    <row r="26" spans="1:13" s="2" customFormat="1" ht="12.75" customHeight="1" thickBot="1" x14ac:dyDescent="0.25">
      <c r="A26" s="8" t="s">
        <v>15</v>
      </c>
      <c r="B26" s="29">
        <f t="shared" ref="B26:M26" si="3">SUM(B22:B25)</f>
        <v>257</v>
      </c>
      <c r="C26" s="30">
        <f t="shared" si="3"/>
        <v>13</v>
      </c>
      <c r="D26" s="31">
        <f t="shared" si="3"/>
        <v>0</v>
      </c>
      <c r="E26" s="115">
        <f t="shared" si="3"/>
        <v>263</v>
      </c>
      <c r="F26" s="116">
        <f t="shared" si="3"/>
        <v>10</v>
      </c>
      <c r="G26" s="117">
        <f t="shared" si="3"/>
        <v>0</v>
      </c>
      <c r="H26" s="115">
        <f t="shared" si="3"/>
        <v>250</v>
      </c>
      <c r="I26" s="116">
        <f t="shared" si="3"/>
        <v>8</v>
      </c>
      <c r="J26" s="117">
        <f t="shared" si="3"/>
        <v>0</v>
      </c>
      <c r="K26" s="115">
        <f t="shared" si="3"/>
        <v>300</v>
      </c>
      <c r="L26" s="116">
        <f t="shared" si="3"/>
        <v>1</v>
      </c>
      <c r="M26" s="117">
        <f t="shared" si="3"/>
        <v>0</v>
      </c>
    </row>
    <row r="27" spans="1:13" s="2" customFormat="1" ht="12.75" customHeight="1" thickBot="1" x14ac:dyDescent="0.25">
      <c r="A27" s="20" t="s">
        <v>0</v>
      </c>
      <c r="B27" s="221">
        <f>SUM(B26:D26)</f>
        <v>270</v>
      </c>
      <c r="C27" s="221"/>
      <c r="D27" s="222"/>
      <c r="E27" s="224">
        <f>SUM(E26:G26)</f>
        <v>273</v>
      </c>
      <c r="F27" s="221"/>
      <c r="G27" s="222"/>
      <c r="H27" s="224">
        <f>SUM(H26:J26)</f>
        <v>258</v>
      </c>
      <c r="I27" s="221"/>
      <c r="J27" s="222"/>
      <c r="K27" s="224">
        <f>SUM(K26:M26)</f>
        <v>301</v>
      </c>
      <c r="L27" s="221"/>
      <c r="M27" s="222"/>
    </row>
    <row r="28" spans="1:13" s="2" customFormat="1" ht="13.5" customHeight="1" x14ac:dyDescent="0.2">
      <c r="G28" s="13"/>
      <c r="J28" s="13"/>
      <c r="M28" s="13"/>
    </row>
    <row r="29" spans="1:13" s="2" customFormat="1" ht="13.5" customHeight="1" x14ac:dyDescent="0.2">
      <c r="A29" s="11" t="s">
        <v>103</v>
      </c>
      <c r="B29" s="5"/>
      <c r="C29" s="51"/>
      <c r="D29" s="51"/>
      <c r="E29" s="5"/>
      <c r="F29" s="51"/>
      <c r="G29" s="51"/>
      <c r="H29" s="5"/>
      <c r="I29" s="51"/>
      <c r="J29" s="51"/>
      <c r="K29" s="5"/>
      <c r="L29" s="51"/>
      <c r="M29" s="12"/>
    </row>
    <row r="30" spans="1:13" s="2" customFormat="1" ht="12.75" customHeight="1" x14ac:dyDescent="0.2">
      <c r="A30" s="119" t="s">
        <v>118</v>
      </c>
      <c r="B30" s="13">
        <v>25</v>
      </c>
      <c r="C30" s="6"/>
      <c r="D30" s="34"/>
      <c r="E30" s="13">
        <v>19</v>
      </c>
      <c r="F30" s="6"/>
      <c r="G30" s="34"/>
      <c r="H30" s="13">
        <v>11</v>
      </c>
      <c r="I30" s="6"/>
      <c r="J30" s="34"/>
      <c r="K30" s="13">
        <v>9</v>
      </c>
      <c r="L30" s="6"/>
      <c r="M30" s="34"/>
    </row>
    <row r="31" spans="1:13" s="2" customFormat="1" ht="12.75" customHeight="1" x14ac:dyDescent="0.2">
      <c r="A31" s="92" t="s">
        <v>119</v>
      </c>
      <c r="B31" s="13">
        <v>18</v>
      </c>
      <c r="C31" s="6"/>
      <c r="D31" s="7"/>
      <c r="E31" s="13">
        <v>17</v>
      </c>
      <c r="F31" s="6"/>
      <c r="G31" s="7"/>
      <c r="H31" s="13">
        <v>14</v>
      </c>
      <c r="I31" s="6"/>
      <c r="J31" s="7"/>
      <c r="K31" s="13">
        <v>0</v>
      </c>
      <c r="L31" s="6"/>
      <c r="M31" s="7"/>
    </row>
    <row r="32" spans="1:13" s="2" customFormat="1" ht="12.75" customHeight="1" x14ac:dyDescent="0.2">
      <c r="A32" s="92" t="s">
        <v>117</v>
      </c>
      <c r="B32" s="13">
        <v>40</v>
      </c>
      <c r="C32" s="6"/>
      <c r="D32" s="7"/>
      <c r="E32" s="13">
        <v>39</v>
      </c>
      <c r="F32" s="6"/>
      <c r="G32" s="7"/>
      <c r="H32" s="13">
        <v>7</v>
      </c>
      <c r="I32" s="6"/>
      <c r="J32" s="7"/>
      <c r="K32" s="13">
        <v>0</v>
      </c>
      <c r="L32" s="6"/>
      <c r="M32" s="7"/>
    </row>
    <row r="33" spans="1:13" s="2" customFormat="1" ht="12.75" customHeight="1" x14ac:dyDescent="0.2">
      <c r="A33" s="92" t="s">
        <v>322</v>
      </c>
      <c r="B33" s="13"/>
      <c r="C33" s="6"/>
      <c r="D33" s="7"/>
      <c r="E33" s="13"/>
      <c r="F33" s="6"/>
      <c r="G33" s="7"/>
      <c r="H33" s="13"/>
      <c r="I33" s="6"/>
      <c r="J33" s="7"/>
      <c r="K33" s="13">
        <v>4</v>
      </c>
      <c r="L33" s="6"/>
      <c r="M33" s="7"/>
    </row>
    <row r="34" spans="1:13" s="2" customFormat="1" ht="12.75" customHeight="1" x14ac:dyDescent="0.2">
      <c r="A34" s="126" t="s">
        <v>323</v>
      </c>
      <c r="C34" s="6"/>
      <c r="D34" s="7"/>
      <c r="F34" s="6"/>
      <c r="G34" s="7"/>
      <c r="I34" s="6"/>
      <c r="J34" s="7"/>
      <c r="K34" s="13">
        <v>4</v>
      </c>
      <c r="L34" s="6"/>
      <c r="M34" s="7"/>
    </row>
    <row r="35" spans="1:13" s="2" customFormat="1" ht="12.75" customHeight="1" thickBot="1" x14ac:dyDescent="0.25">
      <c r="A35" s="8" t="s">
        <v>15</v>
      </c>
      <c r="B35" s="29">
        <f t="shared" ref="B35:J35" si="4">SUM(B30:B33)</f>
        <v>83</v>
      </c>
      <c r="C35" s="30">
        <f t="shared" si="4"/>
        <v>0</v>
      </c>
      <c r="D35" s="59">
        <f t="shared" si="4"/>
        <v>0</v>
      </c>
      <c r="E35" s="113">
        <f t="shared" si="4"/>
        <v>75</v>
      </c>
      <c r="F35" s="83">
        <f t="shared" si="4"/>
        <v>0</v>
      </c>
      <c r="G35" s="82">
        <f t="shared" si="4"/>
        <v>0</v>
      </c>
      <c r="H35" s="113">
        <f t="shared" si="4"/>
        <v>32</v>
      </c>
      <c r="I35" s="83">
        <f t="shared" si="4"/>
        <v>0</v>
      </c>
      <c r="J35" s="82">
        <f t="shared" si="4"/>
        <v>0</v>
      </c>
      <c r="K35" s="113">
        <f>SUM(K30:K34)</f>
        <v>17</v>
      </c>
      <c r="L35" s="83">
        <f>SUM(L30:L33)</f>
        <v>0</v>
      </c>
      <c r="M35" s="82">
        <f>SUM(M30:M33)</f>
        <v>0</v>
      </c>
    </row>
    <row r="36" spans="1:13" s="2" customFormat="1" ht="12.75" customHeight="1" thickBot="1" x14ac:dyDescent="0.25">
      <c r="A36" s="20" t="s">
        <v>0</v>
      </c>
      <c r="B36" s="221">
        <f>SUM(B35:D35)</f>
        <v>83</v>
      </c>
      <c r="C36" s="221"/>
      <c r="D36" s="222"/>
      <c r="E36" s="225">
        <f>SUM(E35:G35)</f>
        <v>75</v>
      </c>
      <c r="F36" s="201"/>
      <c r="G36" s="202"/>
      <c r="H36" s="225">
        <f>SUM(H35:J35)</f>
        <v>32</v>
      </c>
      <c r="I36" s="201"/>
      <c r="J36" s="202"/>
      <c r="K36" s="225">
        <f>SUM(K35:M35)</f>
        <v>17</v>
      </c>
      <c r="L36" s="201"/>
      <c r="M36" s="202"/>
    </row>
    <row r="37" spans="1:13" s="2" customFormat="1" ht="13.5" customHeight="1" x14ac:dyDescent="0.2">
      <c r="A37" s="2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</row>
    <row r="38" spans="1:13" s="2" customFormat="1" ht="12.75" customHeight="1" x14ac:dyDescent="0.2">
      <c r="A38" s="120" t="s">
        <v>104</v>
      </c>
      <c r="B38" s="5"/>
      <c r="C38" s="51"/>
      <c r="D38" s="51"/>
      <c r="E38" s="5"/>
      <c r="F38" s="51"/>
      <c r="G38" s="51"/>
      <c r="H38" s="5"/>
      <c r="I38" s="51"/>
      <c r="J38" s="51"/>
      <c r="K38" s="5"/>
      <c r="L38" s="51"/>
      <c r="M38" s="12"/>
    </row>
    <row r="39" spans="1:13" s="2" customFormat="1" ht="12.75" customHeight="1" x14ac:dyDescent="0.2">
      <c r="A39" s="119" t="s">
        <v>121</v>
      </c>
      <c r="B39" s="13">
        <v>20</v>
      </c>
      <c r="C39" s="6"/>
      <c r="D39" s="34"/>
      <c r="E39" s="13">
        <v>15</v>
      </c>
      <c r="F39" s="6"/>
      <c r="G39" s="34"/>
      <c r="H39" s="13">
        <v>16</v>
      </c>
      <c r="I39" s="6"/>
      <c r="J39" s="34"/>
      <c r="K39" s="13">
        <v>15</v>
      </c>
      <c r="L39" s="6"/>
      <c r="M39" s="34"/>
    </row>
    <row r="40" spans="1:13" s="2" customFormat="1" ht="12.75" customHeight="1" x14ac:dyDescent="0.2">
      <c r="A40" s="92" t="s">
        <v>120</v>
      </c>
      <c r="B40" s="13">
        <v>37</v>
      </c>
      <c r="C40" s="6"/>
      <c r="D40" s="7"/>
      <c r="E40" s="13">
        <v>59</v>
      </c>
      <c r="F40" s="6"/>
      <c r="G40" s="7"/>
      <c r="H40" s="13">
        <v>60</v>
      </c>
      <c r="I40" s="6"/>
      <c r="J40" s="7"/>
      <c r="K40" s="13">
        <v>66</v>
      </c>
      <c r="L40" s="6"/>
      <c r="M40" s="7"/>
    </row>
    <row r="41" spans="1:13" s="2" customFormat="1" ht="12.75" customHeight="1" thickBot="1" x14ac:dyDescent="0.25">
      <c r="A41" s="114" t="s">
        <v>15</v>
      </c>
      <c r="B41" s="29">
        <f t="shared" ref="B41:E41" si="5">SUM(B39:B40)</f>
        <v>57</v>
      </c>
      <c r="C41" s="30">
        <f t="shared" si="5"/>
        <v>0</v>
      </c>
      <c r="D41" s="59">
        <f t="shared" si="5"/>
        <v>0</v>
      </c>
      <c r="E41" s="113">
        <f t="shared" si="5"/>
        <v>74</v>
      </c>
      <c r="F41" s="83">
        <f>SUM(F39:F40)</f>
        <v>0</v>
      </c>
      <c r="G41" s="82">
        <f>SUM(G39:G40)</f>
        <v>0</v>
      </c>
      <c r="H41" s="113">
        <f t="shared" ref="H41" si="6">SUM(H39:H40)</f>
        <v>76</v>
      </c>
      <c r="I41" s="83">
        <f>SUM(I39:I40)</f>
        <v>0</v>
      </c>
      <c r="J41" s="82">
        <f>SUM(J39:J40)</f>
        <v>0</v>
      </c>
      <c r="K41" s="113">
        <f t="shared" ref="K41" si="7">SUM(K39:K40)</f>
        <v>81</v>
      </c>
      <c r="L41" s="83">
        <f>SUM(L39:L40)</f>
        <v>0</v>
      </c>
      <c r="M41" s="82">
        <f>SUM(M39:M40)</f>
        <v>0</v>
      </c>
    </row>
    <row r="42" spans="1:13" s="2" customFormat="1" ht="13.5" customHeight="1" thickBot="1" x14ac:dyDescent="0.25">
      <c r="A42" s="20" t="s">
        <v>0</v>
      </c>
      <c r="B42" s="227">
        <f>SUM(B41:D41)</f>
        <v>57</v>
      </c>
      <c r="C42" s="192"/>
      <c r="D42" s="193"/>
      <c r="E42" s="203">
        <f>SUM(E41:G41)</f>
        <v>74</v>
      </c>
      <c r="F42" s="204"/>
      <c r="G42" s="205"/>
      <c r="H42" s="203">
        <f>SUM(H41:J41)</f>
        <v>76</v>
      </c>
      <c r="I42" s="204"/>
      <c r="J42" s="205"/>
      <c r="K42" s="203">
        <f>SUM(K41:M41)</f>
        <v>81</v>
      </c>
      <c r="L42" s="204"/>
      <c r="M42" s="205"/>
    </row>
    <row r="43" spans="1:13" s="2" customFormat="1" ht="13.5" customHeight="1" x14ac:dyDescent="0.2">
      <c r="J43" s="13"/>
      <c r="M43" s="13"/>
    </row>
    <row r="44" spans="1:13" s="2" customFormat="1" ht="12.75" hidden="1" customHeight="1" x14ac:dyDescent="0.2">
      <c r="A44" s="11" t="s">
        <v>105</v>
      </c>
      <c r="B44" s="5"/>
      <c r="C44" s="51"/>
      <c r="D44" s="51"/>
      <c r="E44" s="5"/>
      <c r="F44" s="51"/>
      <c r="G44" s="51"/>
      <c r="H44" s="5"/>
      <c r="I44" s="51"/>
      <c r="J44" s="51"/>
      <c r="K44" s="5"/>
      <c r="L44" s="51"/>
      <c r="M44" s="12"/>
    </row>
    <row r="45" spans="1:13" s="2" customFormat="1" ht="12.75" customHeight="1" x14ac:dyDescent="0.2">
      <c r="A45" s="228" t="s">
        <v>105</v>
      </c>
      <c r="B45" s="229"/>
      <c r="C45" s="229"/>
      <c r="D45" s="229"/>
      <c r="E45" s="229"/>
      <c r="F45" s="229"/>
      <c r="G45" s="229"/>
      <c r="H45" s="229"/>
      <c r="I45" s="229"/>
      <c r="J45" s="229"/>
      <c r="K45" s="229"/>
      <c r="L45" s="229"/>
      <c r="M45" s="230"/>
    </row>
    <row r="46" spans="1:13" s="2" customFormat="1" ht="12.75" customHeight="1" x14ac:dyDescent="0.2">
      <c r="A46" s="93" t="s">
        <v>180</v>
      </c>
      <c r="B46" s="13">
        <v>36</v>
      </c>
      <c r="C46" s="6"/>
      <c r="D46" s="34">
        <v>68</v>
      </c>
      <c r="E46" s="13">
        <v>41</v>
      </c>
      <c r="F46" s="6"/>
      <c r="G46" s="34">
        <v>74</v>
      </c>
      <c r="H46" s="13">
        <v>50</v>
      </c>
      <c r="I46" s="6"/>
      <c r="J46" s="34">
        <v>61</v>
      </c>
      <c r="K46" s="13">
        <v>36</v>
      </c>
      <c r="L46" s="6"/>
      <c r="M46" s="34">
        <v>58</v>
      </c>
    </row>
    <row r="47" spans="1:13" s="2" customFormat="1" ht="12.75" customHeight="1" x14ac:dyDescent="0.2">
      <c r="A47" s="93" t="s">
        <v>122</v>
      </c>
      <c r="B47" s="13">
        <v>64</v>
      </c>
      <c r="C47" s="6"/>
      <c r="D47" s="7"/>
      <c r="E47" s="13">
        <v>58</v>
      </c>
      <c r="F47" s="6"/>
      <c r="G47" s="7"/>
      <c r="H47" s="13">
        <v>56</v>
      </c>
      <c r="I47" s="6"/>
      <c r="J47" s="7"/>
      <c r="K47" s="13">
        <v>66</v>
      </c>
      <c r="L47" s="6"/>
      <c r="M47" s="7"/>
    </row>
    <row r="48" spans="1:13" s="2" customFormat="1" ht="12.75" customHeight="1" thickBot="1" x14ac:dyDescent="0.25">
      <c r="A48" s="8" t="s">
        <v>15</v>
      </c>
      <c r="B48" s="29">
        <f t="shared" ref="B48:E48" si="8">SUM(B46:B47)</f>
        <v>100</v>
      </c>
      <c r="C48" s="30">
        <f t="shared" si="8"/>
        <v>0</v>
      </c>
      <c r="D48" s="31">
        <f t="shared" si="8"/>
        <v>68</v>
      </c>
      <c r="E48" s="115">
        <f t="shared" si="8"/>
        <v>99</v>
      </c>
      <c r="F48" s="116">
        <f>SUM(F46:F47)</f>
        <v>0</v>
      </c>
      <c r="G48" s="82">
        <f>SUM(G46:G47)</f>
        <v>74</v>
      </c>
      <c r="H48" s="115">
        <f t="shared" ref="H48" si="9">SUM(H46:H47)</f>
        <v>106</v>
      </c>
      <c r="I48" s="116">
        <f>SUM(I46:I47)</f>
        <v>0</v>
      </c>
      <c r="J48" s="82">
        <f>SUM(J46:J47)</f>
        <v>61</v>
      </c>
      <c r="K48" s="115">
        <f t="shared" ref="K48" si="10">SUM(K46:K47)</f>
        <v>102</v>
      </c>
      <c r="L48" s="116">
        <f>SUM(L46:L47)</f>
        <v>0</v>
      </c>
      <c r="M48" s="82">
        <f>SUM(M46:M47)</f>
        <v>58</v>
      </c>
    </row>
    <row r="49" spans="1:13" s="2" customFormat="1" ht="12.75" customHeight="1" thickBot="1" x14ac:dyDescent="0.25">
      <c r="A49" s="20" t="s">
        <v>0</v>
      </c>
      <c r="B49" s="221">
        <f>SUM(B48:D48)</f>
        <v>168</v>
      </c>
      <c r="C49" s="221"/>
      <c r="D49" s="222"/>
      <c r="E49" s="224">
        <f>SUM(E48:G48)</f>
        <v>173</v>
      </c>
      <c r="F49" s="221"/>
      <c r="G49" s="202"/>
      <c r="H49" s="224">
        <f>SUM(H48:J48)</f>
        <v>167</v>
      </c>
      <c r="I49" s="221"/>
      <c r="J49" s="202"/>
      <c r="K49" s="224">
        <f>SUM(K48:M48)</f>
        <v>160</v>
      </c>
      <c r="L49" s="221"/>
      <c r="M49" s="202"/>
    </row>
    <row r="50" spans="1:13" s="2" customFormat="1" ht="13.5" customHeight="1" x14ac:dyDescent="0.2">
      <c r="J50" s="13"/>
      <c r="M50" s="13"/>
    </row>
    <row r="51" spans="1:13" s="2" customFormat="1" ht="13.5" customHeight="1" x14ac:dyDescent="0.2">
      <c r="A51" s="11" t="s">
        <v>147</v>
      </c>
      <c r="B51" s="5"/>
      <c r="C51" s="51"/>
      <c r="D51" s="51"/>
      <c r="E51" s="5"/>
      <c r="F51" s="51"/>
      <c r="G51" s="51"/>
      <c r="H51" s="5"/>
      <c r="I51" s="51"/>
      <c r="J51" s="51"/>
      <c r="K51" s="5"/>
      <c r="L51" s="51"/>
      <c r="M51" s="12"/>
    </row>
    <row r="52" spans="1:13" s="2" customFormat="1" ht="12.75" customHeight="1" x14ac:dyDescent="0.2">
      <c r="A52" s="122" t="s">
        <v>325</v>
      </c>
      <c r="B52" s="32">
        <v>0</v>
      </c>
      <c r="C52" s="123"/>
      <c r="D52" s="124"/>
      <c r="E52" s="13">
        <v>1</v>
      </c>
      <c r="F52" s="6"/>
      <c r="G52" s="34"/>
      <c r="H52" s="13">
        <v>0</v>
      </c>
      <c r="I52" s="6"/>
      <c r="J52" s="34"/>
      <c r="K52" s="13">
        <v>0</v>
      </c>
      <c r="L52" s="6"/>
      <c r="M52" s="34"/>
    </row>
    <row r="53" spans="1:13" s="2" customFormat="1" ht="12.75" customHeight="1" x14ac:dyDescent="0.2">
      <c r="A53" s="125" t="s">
        <v>308</v>
      </c>
      <c r="B53" s="13"/>
      <c r="C53" s="123"/>
      <c r="D53" s="124"/>
      <c r="E53" s="13"/>
      <c r="F53" s="6"/>
      <c r="G53" s="7"/>
      <c r="H53" s="13">
        <v>21</v>
      </c>
      <c r="I53" s="6"/>
      <c r="J53" s="7"/>
      <c r="K53" s="13">
        <v>45</v>
      </c>
      <c r="L53" s="6"/>
      <c r="M53" s="7"/>
    </row>
    <row r="54" spans="1:13" s="2" customFormat="1" ht="12.75" customHeight="1" x14ac:dyDescent="0.2">
      <c r="A54" s="125" t="s">
        <v>222</v>
      </c>
      <c r="B54" s="62"/>
      <c r="C54" s="123">
        <v>54</v>
      </c>
      <c r="D54" s="124"/>
      <c r="E54" s="13"/>
      <c r="F54" s="6">
        <v>67</v>
      </c>
      <c r="G54" s="7"/>
      <c r="H54" s="13"/>
      <c r="I54" s="6">
        <v>68</v>
      </c>
      <c r="J54" s="7"/>
      <c r="K54" s="13"/>
      <c r="L54" s="6">
        <v>55</v>
      </c>
      <c r="M54" s="7">
        <v>7</v>
      </c>
    </row>
    <row r="55" spans="1:13" s="2" customFormat="1" ht="12.75" customHeight="1" x14ac:dyDescent="0.2">
      <c r="A55" s="125" t="s">
        <v>246</v>
      </c>
      <c r="B55" s="13"/>
      <c r="C55" s="123">
        <v>1</v>
      </c>
      <c r="D55" s="124"/>
      <c r="E55" s="13">
        <v>1</v>
      </c>
      <c r="F55" s="6">
        <v>1</v>
      </c>
      <c r="G55" s="7"/>
      <c r="H55" s="13">
        <v>0</v>
      </c>
      <c r="I55" s="6">
        <v>0</v>
      </c>
      <c r="J55" s="7"/>
      <c r="K55" s="13">
        <v>0</v>
      </c>
      <c r="L55" s="6">
        <v>0</v>
      </c>
      <c r="M55" s="7"/>
    </row>
    <row r="56" spans="1:13" s="2" customFormat="1" ht="12.75" customHeight="1" x14ac:dyDescent="0.2">
      <c r="A56" s="93" t="s">
        <v>126</v>
      </c>
      <c r="B56" s="121">
        <v>38</v>
      </c>
      <c r="C56" s="6">
        <v>63</v>
      </c>
      <c r="D56" s="110"/>
      <c r="E56" s="13">
        <v>41</v>
      </c>
      <c r="F56" s="6">
        <v>50</v>
      </c>
      <c r="G56" s="7"/>
      <c r="H56" s="13">
        <v>24</v>
      </c>
      <c r="I56" s="6">
        <v>44</v>
      </c>
      <c r="J56" s="7"/>
      <c r="K56" s="13">
        <v>17</v>
      </c>
      <c r="L56" s="6">
        <v>39</v>
      </c>
      <c r="M56" s="7"/>
    </row>
    <row r="57" spans="1:13" s="2" customFormat="1" ht="12.75" customHeight="1" x14ac:dyDescent="0.2">
      <c r="A57" s="93" t="s">
        <v>161</v>
      </c>
      <c r="B57" s="121">
        <v>24</v>
      </c>
      <c r="C57" s="6"/>
      <c r="D57" s="110"/>
      <c r="E57" s="13">
        <v>23</v>
      </c>
      <c r="F57" s="6"/>
      <c r="G57" s="7"/>
      <c r="H57" s="13">
        <v>33</v>
      </c>
      <c r="I57" s="6"/>
      <c r="J57" s="7"/>
      <c r="K57" s="13">
        <v>31</v>
      </c>
      <c r="L57" s="6"/>
      <c r="M57" s="7"/>
    </row>
    <row r="58" spans="1:13" s="2" customFormat="1" ht="12.75" customHeight="1" x14ac:dyDescent="0.2">
      <c r="A58" s="93" t="s">
        <v>309</v>
      </c>
      <c r="B58" s="121"/>
      <c r="C58" s="6"/>
      <c r="D58" s="110"/>
      <c r="E58" s="13"/>
      <c r="F58" s="6"/>
      <c r="G58" s="7"/>
      <c r="H58" s="13">
        <v>1</v>
      </c>
      <c r="I58" s="6"/>
      <c r="J58" s="7"/>
      <c r="K58" s="13">
        <v>0</v>
      </c>
      <c r="L58" s="6"/>
      <c r="M58" s="7"/>
    </row>
    <row r="59" spans="1:13" s="2" customFormat="1" ht="12.75" customHeight="1" x14ac:dyDescent="0.2">
      <c r="A59" s="126" t="s">
        <v>127</v>
      </c>
      <c r="B59" s="121">
        <v>1</v>
      </c>
      <c r="C59" s="6">
        <v>1</v>
      </c>
      <c r="D59" s="110"/>
      <c r="E59" s="13">
        <v>0</v>
      </c>
      <c r="F59" s="6">
        <v>1</v>
      </c>
      <c r="G59" s="7"/>
      <c r="H59" s="13">
        <v>0</v>
      </c>
      <c r="I59" s="6">
        <v>0</v>
      </c>
      <c r="J59" s="7"/>
      <c r="K59" s="13">
        <v>0</v>
      </c>
      <c r="L59" s="6">
        <v>0</v>
      </c>
      <c r="M59" s="7"/>
    </row>
    <row r="60" spans="1:13" s="2" customFormat="1" ht="12.75" customHeight="1" thickBot="1" x14ac:dyDescent="0.25">
      <c r="A60" s="8" t="s">
        <v>15</v>
      </c>
      <c r="B60" s="29">
        <f t="shared" ref="B60:J60" si="11">SUM(B52:B59)</f>
        <v>63</v>
      </c>
      <c r="C60" s="30">
        <f t="shared" si="11"/>
        <v>119</v>
      </c>
      <c r="D60" s="59">
        <f t="shared" si="11"/>
        <v>0</v>
      </c>
      <c r="E60" s="29">
        <f t="shared" si="11"/>
        <v>66</v>
      </c>
      <c r="F60" s="30">
        <f t="shared" si="11"/>
        <v>119</v>
      </c>
      <c r="G60" s="59">
        <f t="shared" si="11"/>
        <v>0</v>
      </c>
      <c r="H60" s="113">
        <f t="shared" si="11"/>
        <v>79</v>
      </c>
      <c r="I60" s="83">
        <f t="shared" si="11"/>
        <v>112</v>
      </c>
      <c r="J60" s="82">
        <f t="shared" si="11"/>
        <v>0</v>
      </c>
      <c r="K60" s="113">
        <f t="shared" ref="K60:M60" si="12">SUM(K52:K59)</f>
        <v>93</v>
      </c>
      <c r="L60" s="83">
        <f t="shared" si="12"/>
        <v>94</v>
      </c>
      <c r="M60" s="82">
        <f t="shared" si="12"/>
        <v>7</v>
      </c>
    </row>
    <row r="61" spans="1:13" s="2" customFormat="1" ht="12.75" customHeight="1" thickBot="1" x14ac:dyDescent="0.25">
      <c r="A61" s="20" t="s">
        <v>0</v>
      </c>
      <c r="B61" s="221">
        <f>SUM(B60:D60)</f>
        <v>182</v>
      </c>
      <c r="C61" s="221"/>
      <c r="D61" s="222"/>
      <c r="E61" s="221">
        <f>SUM(E60:G60)</f>
        <v>185</v>
      </c>
      <c r="F61" s="221"/>
      <c r="G61" s="222"/>
      <c r="H61" s="225">
        <f>SUM(H60:J60)</f>
        <v>191</v>
      </c>
      <c r="I61" s="201"/>
      <c r="J61" s="202"/>
      <c r="K61" s="225">
        <f>SUM(K60:M60)</f>
        <v>194</v>
      </c>
      <c r="L61" s="201"/>
      <c r="M61" s="202"/>
    </row>
    <row r="62" spans="1:13" s="2" customFormat="1" ht="13.5" customHeight="1" x14ac:dyDescent="0.2">
      <c r="J62" s="13"/>
      <c r="M62" s="13"/>
    </row>
    <row r="63" spans="1:13" s="2" customFormat="1" ht="13.5" customHeight="1" x14ac:dyDescent="0.2">
      <c r="A63" s="11" t="s">
        <v>106</v>
      </c>
      <c r="B63" s="5"/>
      <c r="C63" s="51"/>
      <c r="D63" s="51"/>
      <c r="E63" s="5"/>
      <c r="F63" s="51"/>
      <c r="G63" s="51"/>
      <c r="H63" s="5"/>
      <c r="I63" s="51"/>
      <c r="J63" s="51"/>
      <c r="K63" s="5"/>
      <c r="L63" s="51"/>
      <c r="M63" s="157"/>
    </row>
    <row r="64" spans="1:13" s="2" customFormat="1" ht="12.75" customHeight="1" x14ac:dyDescent="0.2">
      <c r="A64" s="93" t="s">
        <v>123</v>
      </c>
      <c r="B64" s="121">
        <v>108</v>
      </c>
      <c r="C64" s="6"/>
      <c r="D64" s="110"/>
      <c r="E64" s="13">
        <v>84</v>
      </c>
      <c r="F64" s="6"/>
      <c r="G64" s="7"/>
      <c r="H64" s="13">
        <v>90</v>
      </c>
      <c r="I64" s="6"/>
      <c r="J64" s="7"/>
      <c r="K64" s="13">
        <v>85</v>
      </c>
      <c r="L64" s="6"/>
      <c r="M64" s="7"/>
    </row>
    <row r="65" spans="1:13" s="2" customFormat="1" ht="12.75" customHeight="1" x14ac:dyDescent="0.2">
      <c r="A65" s="93" t="s">
        <v>125</v>
      </c>
      <c r="B65" s="121">
        <v>60</v>
      </c>
      <c r="C65" s="6"/>
      <c r="D65" s="110"/>
      <c r="E65" s="13">
        <v>60</v>
      </c>
      <c r="F65" s="6"/>
      <c r="G65" s="7"/>
      <c r="H65" s="13">
        <v>58</v>
      </c>
      <c r="I65" s="6"/>
      <c r="J65" s="7"/>
      <c r="K65" s="13">
        <v>57</v>
      </c>
      <c r="L65" s="6"/>
      <c r="M65" s="7"/>
    </row>
    <row r="66" spans="1:13" s="2" customFormat="1" ht="12.75" customHeight="1" x14ac:dyDescent="0.2">
      <c r="A66" s="126" t="s">
        <v>124</v>
      </c>
      <c r="B66" s="121">
        <v>52</v>
      </c>
      <c r="C66" s="6">
        <v>17</v>
      </c>
      <c r="D66" s="110"/>
      <c r="E66" s="13">
        <v>51</v>
      </c>
      <c r="F66" s="6">
        <v>16</v>
      </c>
      <c r="G66" s="7"/>
      <c r="H66" s="13">
        <v>46</v>
      </c>
      <c r="I66" s="6">
        <v>19</v>
      </c>
      <c r="J66" s="7"/>
      <c r="K66" s="13">
        <v>43</v>
      </c>
      <c r="L66" s="6">
        <v>13</v>
      </c>
      <c r="M66" s="7"/>
    </row>
    <row r="67" spans="1:13" s="2" customFormat="1" ht="12.75" customHeight="1" thickBot="1" x14ac:dyDescent="0.25">
      <c r="A67" s="8" t="s">
        <v>15</v>
      </c>
      <c r="B67" s="29">
        <f t="shared" ref="B67:M67" si="13">SUM(B64:B66)</f>
        <v>220</v>
      </c>
      <c r="C67" s="30">
        <f t="shared" si="13"/>
        <v>17</v>
      </c>
      <c r="D67" s="59">
        <f t="shared" si="13"/>
        <v>0</v>
      </c>
      <c r="E67" s="41">
        <f t="shared" si="13"/>
        <v>195</v>
      </c>
      <c r="F67" s="39">
        <f t="shared" si="13"/>
        <v>16</v>
      </c>
      <c r="G67" s="40">
        <f t="shared" si="13"/>
        <v>0</v>
      </c>
      <c r="H67" s="113">
        <f t="shared" si="13"/>
        <v>194</v>
      </c>
      <c r="I67" s="83">
        <f t="shared" si="13"/>
        <v>19</v>
      </c>
      <c r="J67" s="82">
        <f t="shared" si="13"/>
        <v>0</v>
      </c>
      <c r="K67" s="113">
        <f t="shared" si="13"/>
        <v>185</v>
      </c>
      <c r="L67" s="83">
        <f t="shared" si="13"/>
        <v>13</v>
      </c>
      <c r="M67" s="82">
        <f t="shared" si="13"/>
        <v>0</v>
      </c>
    </row>
    <row r="68" spans="1:13" s="2" customFormat="1" ht="12.75" customHeight="1" thickBot="1" x14ac:dyDescent="0.25">
      <c r="A68" s="20" t="s">
        <v>0</v>
      </c>
      <c r="B68" s="221">
        <f>SUM(B67:D67)</f>
        <v>237</v>
      </c>
      <c r="C68" s="221"/>
      <c r="D68" s="222"/>
      <c r="E68" s="225">
        <f>SUM(E67:G67)</f>
        <v>211</v>
      </c>
      <c r="F68" s="201"/>
      <c r="G68" s="202"/>
      <c r="H68" s="225">
        <f>SUM(H67:J67)</f>
        <v>213</v>
      </c>
      <c r="I68" s="201"/>
      <c r="J68" s="202"/>
      <c r="K68" s="225">
        <f>SUM(K67:M67)</f>
        <v>198</v>
      </c>
      <c r="L68" s="201"/>
      <c r="M68" s="202"/>
    </row>
    <row r="69" spans="1:13" s="2" customFormat="1" ht="13.5" customHeight="1" x14ac:dyDescent="0.2">
      <c r="A69" s="23"/>
      <c r="B69" s="24"/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</row>
    <row r="70" spans="1:13" s="25" customFormat="1" ht="13.5" customHeight="1" x14ac:dyDescent="0.2">
      <c r="A70" s="214" t="s">
        <v>148</v>
      </c>
      <c r="B70" s="215"/>
      <c r="C70" s="215"/>
      <c r="D70" s="215"/>
      <c r="E70" s="215"/>
      <c r="F70" s="215"/>
      <c r="G70" s="215"/>
      <c r="H70" s="215"/>
      <c r="I70" s="215"/>
      <c r="J70" s="215"/>
      <c r="K70" s="215"/>
      <c r="L70" s="215"/>
      <c r="M70" s="232"/>
    </row>
    <row r="71" spans="1:13" s="25" customFormat="1" ht="13.5" customHeight="1" x14ac:dyDescent="0.2">
      <c r="A71" s="127" t="s">
        <v>128</v>
      </c>
      <c r="B71" s="121">
        <v>40</v>
      </c>
      <c r="C71" s="6"/>
      <c r="D71" s="110"/>
      <c r="E71" s="63">
        <v>30</v>
      </c>
      <c r="F71" s="6"/>
      <c r="G71" s="34"/>
      <c r="H71" s="63">
        <v>26</v>
      </c>
      <c r="I71" s="6"/>
      <c r="J71" s="34"/>
      <c r="K71" s="63">
        <v>15</v>
      </c>
      <c r="L71" s="6"/>
      <c r="M71" s="34"/>
    </row>
    <row r="72" spans="1:13" s="25" customFormat="1" ht="13.5" customHeight="1" x14ac:dyDescent="0.2">
      <c r="A72" s="93" t="s">
        <v>184</v>
      </c>
      <c r="B72" s="121">
        <v>52</v>
      </c>
      <c r="C72" s="6"/>
      <c r="D72" s="110"/>
      <c r="E72" s="63">
        <v>35</v>
      </c>
      <c r="F72" s="6"/>
      <c r="G72" s="7"/>
      <c r="H72" s="63">
        <v>30</v>
      </c>
      <c r="I72" s="6"/>
      <c r="J72" s="7"/>
      <c r="K72" s="63">
        <v>30</v>
      </c>
      <c r="L72" s="6"/>
      <c r="M72" s="7"/>
    </row>
    <row r="73" spans="1:13" s="2" customFormat="1" ht="12.75" customHeight="1" x14ac:dyDescent="0.2">
      <c r="A73" s="93" t="s">
        <v>129</v>
      </c>
      <c r="B73" s="128">
        <v>1</v>
      </c>
      <c r="C73" s="6"/>
      <c r="D73" s="110"/>
      <c r="E73" s="36">
        <v>2</v>
      </c>
      <c r="F73" s="6"/>
      <c r="G73" s="7"/>
      <c r="H73" s="13">
        <v>0</v>
      </c>
      <c r="I73" s="6"/>
      <c r="J73" s="7"/>
      <c r="K73" s="13">
        <v>1</v>
      </c>
      <c r="L73" s="6"/>
      <c r="M73" s="7"/>
    </row>
    <row r="74" spans="1:13" s="2" customFormat="1" ht="12.75" customHeight="1" thickBot="1" x14ac:dyDescent="0.25">
      <c r="A74" s="114" t="s">
        <v>15</v>
      </c>
      <c r="B74" s="129">
        <f t="shared" ref="B74" si="14">SUM(B71:B73)</f>
        <v>93</v>
      </c>
      <c r="C74" s="39">
        <f>SUM(C71:C73)</f>
        <v>0</v>
      </c>
      <c r="D74" s="130">
        <f>SUM(D71:D73)</f>
        <v>0</v>
      </c>
      <c r="E74" s="129">
        <f t="shared" ref="E74" si="15">SUM(E71:E73)</f>
        <v>67</v>
      </c>
      <c r="F74" s="39">
        <f>SUM(F71:F73)</f>
        <v>0</v>
      </c>
      <c r="G74" s="130">
        <f>SUM(G71:G73)</f>
        <v>0</v>
      </c>
      <c r="H74" s="113">
        <f>SUM(H71:H73)</f>
        <v>56</v>
      </c>
      <c r="I74" s="83">
        <f t="shared" ref="I74:J74" si="16">SUM(I71:I73)</f>
        <v>0</v>
      </c>
      <c r="J74" s="82">
        <f t="shared" si="16"/>
        <v>0</v>
      </c>
      <c r="K74" s="113">
        <f>SUM(K71:K73)</f>
        <v>46</v>
      </c>
      <c r="L74" s="83">
        <f t="shared" ref="L74:M74" si="17">SUM(L71:L73)</f>
        <v>0</v>
      </c>
      <c r="M74" s="82">
        <f t="shared" si="17"/>
        <v>0</v>
      </c>
    </row>
    <row r="75" spans="1:13" s="2" customFormat="1" ht="12.75" customHeight="1" thickBot="1" x14ac:dyDescent="0.25">
      <c r="A75" s="20" t="s">
        <v>0</v>
      </c>
      <c r="B75" s="221">
        <f>SUM(B74:D74)</f>
        <v>93</v>
      </c>
      <c r="C75" s="221"/>
      <c r="D75" s="222"/>
      <c r="E75" s="221">
        <f>SUM(E74:G74)</f>
        <v>67</v>
      </c>
      <c r="F75" s="221"/>
      <c r="G75" s="222"/>
      <c r="H75" s="225">
        <f>SUM(H74:J74)</f>
        <v>56</v>
      </c>
      <c r="I75" s="201"/>
      <c r="J75" s="202"/>
      <c r="K75" s="225">
        <f>SUM(K74:M74)</f>
        <v>46</v>
      </c>
      <c r="L75" s="201"/>
      <c r="M75" s="202"/>
    </row>
    <row r="76" spans="1:13" s="2" customFormat="1" ht="13.5" customHeight="1" x14ac:dyDescent="0.2">
      <c r="J76" s="13"/>
      <c r="M76" s="13"/>
    </row>
    <row r="77" spans="1:13" s="2" customFormat="1" ht="13.5" customHeight="1" x14ac:dyDescent="0.2">
      <c r="A77" s="11" t="s">
        <v>149</v>
      </c>
      <c r="B77" s="5"/>
      <c r="C77" s="51"/>
      <c r="D77" s="51"/>
      <c r="E77" s="5"/>
      <c r="F77" s="51"/>
      <c r="G77" s="51"/>
      <c r="H77" s="5"/>
      <c r="I77" s="51"/>
      <c r="J77" s="51"/>
      <c r="K77" s="5"/>
      <c r="L77" s="51"/>
      <c r="M77" s="12"/>
    </row>
    <row r="78" spans="1:13" s="2" customFormat="1" ht="12.75" customHeight="1" x14ac:dyDescent="0.2">
      <c r="A78" s="93" t="s">
        <v>131</v>
      </c>
      <c r="B78" s="13">
        <v>32</v>
      </c>
      <c r="C78" s="6"/>
      <c r="D78" s="110"/>
      <c r="E78" s="13">
        <v>22</v>
      </c>
      <c r="F78" s="6"/>
      <c r="G78" s="34"/>
      <c r="H78" s="13">
        <v>18</v>
      </c>
      <c r="I78" s="6"/>
      <c r="J78" s="34"/>
      <c r="K78" s="13">
        <v>30</v>
      </c>
      <c r="L78" s="6"/>
      <c r="M78" s="34"/>
    </row>
    <row r="79" spans="1:13" s="2" customFormat="1" ht="12.75" customHeight="1" x14ac:dyDescent="0.2">
      <c r="A79" s="93" t="s">
        <v>130</v>
      </c>
      <c r="B79" s="13">
        <v>13</v>
      </c>
      <c r="C79" s="6"/>
      <c r="D79" s="110"/>
      <c r="E79" s="13">
        <v>8</v>
      </c>
      <c r="F79" s="6"/>
      <c r="G79" s="7"/>
      <c r="H79" s="13">
        <v>18</v>
      </c>
      <c r="I79" s="6"/>
      <c r="J79" s="7"/>
      <c r="K79" s="13">
        <v>20</v>
      </c>
      <c r="L79" s="6"/>
      <c r="M79" s="7"/>
    </row>
    <row r="80" spans="1:13" s="2" customFormat="1" ht="13.5" customHeight="1" thickBot="1" x14ac:dyDescent="0.25">
      <c r="A80" s="8" t="s">
        <v>15</v>
      </c>
      <c r="B80" s="29">
        <f t="shared" ref="B80:J80" si="18">SUM(B78:B79)</f>
        <v>45</v>
      </c>
      <c r="C80" s="30">
        <f t="shared" si="18"/>
        <v>0</v>
      </c>
      <c r="D80" s="59">
        <f t="shared" si="18"/>
        <v>0</v>
      </c>
      <c r="E80" s="29">
        <f t="shared" si="18"/>
        <v>30</v>
      </c>
      <c r="F80" s="30">
        <f t="shared" si="18"/>
        <v>0</v>
      </c>
      <c r="G80" s="59">
        <f t="shared" si="18"/>
        <v>0</v>
      </c>
      <c r="H80" s="113">
        <f t="shared" si="18"/>
        <v>36</v>
      </c>
      <c r="I80" s="83">
        <f t="shared" si="18"/>
        <v>0</v>
      </c>
      <c r="J80" s="82">
        <f t="shared" si="18"/>
        <v>0</v>
      </c>
      <c r="K80" s="113">
        <f t="shared" ref="K80:M80" si="19">SUM(K78:K79)</f>
        <v>50</v>
      </c>
      <c r="L80" s="83">
        <f t="shared" si="19"/>
        <v>0</v>
      </c>
      <c r="M80" s="82">
        <f t="shared" si="19"/>
        <v>0</v>
      </c>
    </row>
    <row r="81" spans="1:13" s="2" customFormat="1" ht="13.5" customHeight="1" thickBot="1" x14ac:dyDescent="0.25">
      <c r="A81" s="20" t="s">
        <v>0</v>
      </c>
      <c r="B81" s="221">
        <f>SUM(B80:D80)</f>
        <v>45</v>
      </c>
      <c r="C81" s="221"/>
      <c r="D81" s="222"/>
      <c r="E81" s="221">
        <f>SUM(E80:G80)</f>
        <v>30</v>
      </c>
      <c r="F81" s="221"/>
      <c r="G81" s="222"/>
      <c r="H81" s="233">
        <f>SUM(H80:J80)</f>
        <v>36</v>
      </c>
      <c r="I81" s="234"/>
      <c r="J81" s="235"/>
      <c r="K81" s="233">
        <f>SUM(K80:M80)</f>
        <v>50</v>
      </c>
      <c r="L81" s="234"/>
      <c r="M81" s="235"/>
    </row>
    <row r="82" spans="1:13" s="2" customFormat="1" ht="12.75" customHeight="1" x14ac:dyDescent="0.2">
      <c r="J82" s="13"/>
      <c r="M82" s="13"/>
    </row>
    <row r="83" spans="1:13" s="2" customFormat="1" ht="12.75" customHeight="1" x14ac:dyDescent="0.2">
      <c r="A83" s="11" t="s">
        <v>107</v>
      </c>
      <c r="B83" s="5"/>
      <c r="C83" s="5"/>
      <c r="D83" s="51"/>
      <c r="E83" s="5"/>
      <c r="F83" s="5"/>
      <c r="G83" s="51"/>
      <c r="H83" s="5"/>
      <c r="I83" s="5"/>
      <c r="J83" s="51"/>
      <c r="K83" s="5"/>
      <c r="L83" s="5"/>
      <c r="M83" s="12"/>
    </row>
    <row r="84" spans="1:13" s="2" customFormat="1" ht="12.75" customHeight="1" x14ac:dyDescent="0.2">
      <c r="A84" s="93" t="s">
        <v>133</v>
      </c>
      <c r="B84" s="121">
        <v>110</v>
      </c>
      <c r="C84" s="6"/>
      <c r="D84" s="110"/>
      <c r="E84" s="13">
        <v>110</v>
      </c>
      <c r="F84" s="6"/>
      <c r="G84" s="34"/>
      <c r="H84" s="13">
        <v>94</v>
      </c>
      <c r="I84" s="6"/>
      <c r="J84" s="34"/>
      <c r="K84" s="13">
        <v>99</v>
      </c>
      <c r="L84" s="6"/>
      <c r="M84" s="34"/>
    </row>
    <row r="85" spans="1:13" s="2" customFormat="1" ht="12.75" customHeight="1" x14ac:dyDescent="0.2">
      <c r="A85" s="93" t="s">
        <v>132</v>
      </c>
      <c r="B85" s="121">
        <v>130</v>
      </c>
      <c r="C85" s="6"/>
      <c r="D85" s="110"/>
      <c r="E85" s="13">
        <v>113</v>
      </c>
      <c r="F85" s="6"/>
      <c r="G85" s="7"/>
      <c r="H85" s="13">
        <v>122</v>
      </c>
      <c r="I85" s="6"/>
      <c r="J85" s="7"/>
      <c r="K85" s="13">
        <v>117</v>
      </c>
      <c r="L85" s="6"/>
      <c r="M85" s="7"/>
    </row>
    <row r="86" spans="1:13" s="2" customFormat="1" ht="12.75" customHeight="1" thickBot="1" x14ac:dyDescent="0.25">
      <c r="A86" s="8" t="s">
        <v>15</v>
      </c>
      <c r="B86" s="29">
        <f t="shared" ref="B86:G86" si="20">SUM(B84:B85)</f>
        <v>240</v>
      </c>
      <c r="C86" s="30">
        <f t="shared" si="20"/>
        <v>0</v>
      </c>
      <c r="D86" s="59">
        <f t="shared" si="20"/>
        <v>0</v>
      </c>
      <c r="E86" s="29">
        <f t="shared" si="20"/>
        <v>223</v>
      </c>
      <c r="F86" s="30">
        <f t="shared" si="20"/>
        <v>0</v>
      </c>
      <c r="G86" s="59">
        <f t="shared" si="20"/>
        <v>0</v>
      </c>
      <c r="H86" s="113">
        <f>SUM(H84:H85)</f>
        <v>216</v>
      </c>
      <c r="I86" s="83">
        <f t="shared" ref="I86:J86" si="21">SUM(I84:I85)</f>
        <v>0</v>
      </c>
      <c r="J86" s="82">
        <f t="shared" si="21"/>
        <v>0</v>
      </c>
      <c r="K86" s="113">
        <f>SUM(K84:K85)</f>
        <v>216</v>
      </c>
      <c r="L86" s="83">
        <f t="shared" ref="L86:M86" si="22">SUM(L84:L85)</f>
        <v>0</v>
      </c>
      <c r="M86" s="82">
        <f t="shared" si="22"/>
        <v>0</v>
      </c>
    </row>
    <row r="87" spans="1:13" s="2" customFormat="1" ht="13.5" customHeight="1" thickBot="1" x14ac:dyDescent="0.25">
      <c r="A87" s="20" t="s">
        <v>0</v>
      </c>
      <c r="B87" s="221">
        <f>SUM(B86:D86)</f>
        <v>240</v>
      </c>
      <c r="C87" s="221"/>
      <c r="D87" s="222"/>
      <c r="E87" s="221">
        <f>SUM(E86:G86)</f>
        <v>223</v>
      </c>
      <c r="F87" s="221"/>
      <c r="G87" s="222"/>
      <c r="H87" s="194">
        <f>SUM(H86:J86)</f>
        <v>216</v>
      </c>
      <c r="I87" s="195"/>
      <c r="J87" s="196"/>
      <c r="K87" s="194">
        <f>SUM(K86:M86)</f>
        <v>216</v>
      </c>
      <c r="L87" s="195"/>
      <c r="M87" s="196"/>
    </row>
    <row r="88" spans="1:13" s="2" customFormat="1" ht="13.5" customHeight="1" x14ac:dyDescent="0.2">
      <c r="J88" s="13"/>
      <c r="M88" s="13"/>
    </row>
    <row r="89" spans="1:13" s="2" customFormat="1" ht="12.75" customHeight="1" thickBot="1" x14ac:dyDescent="0.25">
      <c r="A89" s="15" t="s">
        <v>17</v>
      </c>
      <c r="B89" s="131">
        <f>SUM(B86,B80,B60,B18,B26,B10,B35,B41,B67,B74,,B48)</f>
        <v>1503</v>
      </c>
      <c r="C89" s="95">
        <f>SUM(C86,C80,C10,C18,C26,C35,C41,C48,C60,C67,C74)</f>
        <v>149</v>
      </c>
      <c r="D89" s="98">
        <f>SUM(D86,D80,D10,D18,D26,D35,D41,D48,D60,D67,D74,)</f>
        <v>81</v>
      </c>
      <c r="E89" s="131">
        <f>SUM(E86,E80,E10,E18,E26,E35,E41,E48,E60,E67,E74,)</f>
        <v>1425</v>
      </c>
      <c r="F89" s="95">
        <f>SUM(F86,F80,F10,F18,F26,F35,F41,F48,F60,F67,F74)</f>
        <v>146</v>
      </c>
      <c r="G89" s="98">
        <f>SUM(G86,G80,G10,G18,G26,G35,G41,G48,G60,G67,G74,)</f>
        <v>89</v>
      </c>
      <c r="H89" s="131">
        <f>SUM(H86,H80,H10,H18,H26,H35,H41,H48,H60,H67,H74)</f>
        <v>1383</v>
      </c>
      <c r="I89" s="95">
        <f>SUM(I86,I80,F10,I18,I26,I35,I41,I48,I60,I67,I74,)</f>
        <v>140</v>
      </c>
      <c r="J89" s="98">
        <f>SUM(J86,J80,J10,J18,J26,J35,J41,J48,J60,J67,J74)</f>
        <v>79</v>
      </c>
      <c r="K89" s="115">
        <f>SUM(K86,K80,K74,K67,K60,K48,K41,,K35,K26,K18,K10)</f>
        <v>1416</v>
      </c>
      <c r="L89" s="116">
        <f>SUM(L86,L80,L74,L67,L60,L48,L41,L35,L26,L18,L10,)</f>
        <v>108</v>
      </c>
      <c r="M89" s="117">
        <f>SUM(M86,M80,M74,M67,M60,M48,M41,,M35,M26,M18,M10,)</f>
        <v>75</v>
      </c>
    </row>
    <row r="90" spans="1:13" s="2" customFormat="1" ht="12.75" customHeight="1" thickBot="1" x14ac:dyDescent="0.25">
      <c r="A90" s="20" t="s">
        <v>16</v>
      </c>
      <c r="B90" s="191">
        <f>SUM(B89:D89)</f>
        <v>1733</v>
      </c>
      <c r="C90" s="192"/>
      <c r="D90" s="193"/>
      <c r="E90" s="191">
        <f>SUM(E89:G89)</f>
        <v>1660</v>
      </c>
      <c r="F90" s="192"/>
      <c r="G90" s="193"/>
      <c r="H90" s="191">
        <f>SUM(H89:J89)</f>
        <v>1602</v>
      </c>
      <c r="I90" s="192"/>
      <c r="J90" s="193"/>
      <c r="K90" s="197">
        <f>SUM(K89:M89)</f>
        <v>1599</v>
      </c>
      <c r="L90" s="198"/>
      <c r="M90" s="199"/>
    </row>
    <row r="91" spans="1:13" s="2" customFormat="1" ht="12.75" customHeight="1" x14ac:dyDescent="0.2">
      <c r="A91" s="27"/>
      <c r="B91" s="27"/>
      <c r="C91" s="27"/>
      <c r="D91" s="27"/>
      <c r="E91" s="27"/>
      <c r="F91" s="27"/>
      <c r="G91" s="27"/>
      <c r="H91" s="27"/>
      <c r="I91" s="27"/>
      <c r="J91" s="158"/>
      <c r="K91" s="27"/>
      <c r="L91" s="27"/>
      <c r="M91" s="158"/>
    </row>
    <row r="92" spans="1:13" s="2" customFormat="1" ht="12.75" customHeight="1" x14ac:dyDescent="0.2">
      <c r="A92" s="104" t="s">
        <v>74</v>
      </c>
      <c r="B92" s="27"/>
      <c r="C92" s="27"/>
      <c r="D92" s="27"/>
      <c r="E92" s="27"/>
      <c r="F92" s="27"/>
      <c r="G92" s="27"/>
      <c r="H92" s="27"/>
      <c r="I92" s="27"/>
      <c r="J92" s="158"/>
      <c r="K92" s="27"/>
      <c r="L92" s="27"/>
      <c r="M92" s="158"/>
    </row>
    <row r="93" spans="1:13" s="2" customFormat="1" ht="12.75" customHeight="1" x14ac:dyDescent="0.2">
      <c r="A93" s="1"/>
      <c r="B93" s="26"/>
      <c r="C93" s="26"/>
      <c r="D93" s="26"/>
      <c r="E93" s="26"/>
      <c r="F93" s="1"/>
      <c r="G93" s="1"/>
      <c r="H93" s="1"/>
      <c r="I93" s="1"/>
      <c r="J93" s="10"/>
      <c r="K93" s="1"/>
      <c r="L93" s="1"/>
      <c r="M93" s="10"/>
    </row>
    <row r="94" spans="1:13" s="2" customFormat="1" ht="13.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0"/>
      <c r="K94" s="1"/>
      <c r="L94" s="1"/>
      <c r="M94" s="10"/>
    </row>
    <row r="95" spans="1:13" s="2" customFormat="1" ht="13.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0"/>
      <c r="K95" s="1"/>
      <c r="L95" s="1"/>
      <c r="M95" s="10"/>
    </row>
    <row r="96" spans="1:13" s="2" customFormat="1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0"/>
      <c r="K96" s="1"/>
      <c r="L96" s="1"/>
      <c r="M96" s="10"/>
    </row>
    <row r="97" spans="1:13" s="2" customFormat="1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0"/>
      <c r="K97" s="1"/>
      <c r="L97" s="1"/>
      <c r="M97" s="10"/>
    </row>
    <row r="98" spans="1:13" s="2" customFormat="1" ht="13.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0"/>
      <c r="K98" s="1"/>
      <c r="L98" s="1"/>
      <c r="M98" s="10"/>
    </row>
    <row r="99" spans="1:13" s="2" customFormat="1" ht="13.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0"/>
      <c r="K99" s="1"/>
      <c r="L99" s="1"/>
      <c r="M99" s="10"/>
    </row>
    <row r="100" spans="1:13" s="2" customFormat="1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0"/>
      <c r="K100" s="1"/>
      <c r="L100" s="1"/>
      <c r="M100" s="10"/>
    </row>
    <row r="101" spans="1:13" s="2" customFormat="1" ht="13.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0"/>
      <c r="K101" s="1"/>
      <c r="L101" s="1"/>
      <c r="M101" s="10"/>
    </row>
    <row r="102" spans="1:13" s="2" customFormat="1" ht="13.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0"/>
      <c r="K102" s="1"/>
      <c r="L102" s="1"/>
      <c r="M102" s="10"/>
    </row>
  </sheetData>
  <mergeCells count="56">
    <mergeCell ref="K75:M75"/>
    <mergeCell ref="K81:M81"/>
    <mergeCell ref="K87:M87"/>
    <mergeCell ref="B75:D75"/>
    <mergeCell ref="E75:G75"/>
    <mergeCell ref="B90:D90"/>
    <mergeCell ref="E90:G90"/>
    <mergeCell ref="H75:J75"/>
    <mergeCell ref="A70:M70"/>
    <mergeCell ref="H68:J68"/>
    <mergeCell ref="B68:D68"/>
    <mergeCell ref="E68:G68"/>
    <mergeCell ref="E81:G81"/>
    <mergeCell ref="B81:D81"/>
    <mergeCell ref="H81:J81"/>
    <mergeCell ref="H90:J90"/>
    <mergeCell ref="K90:M90"/>
    <mergeCell ref="B87:D87"/>
    <mergeCell ref="E87:G87"/>
    <mergeCell ref="H87:J87"/>
    <mergeCell ref="K68:M68"/>
    <mergeCell ref="A1:M1"/>
    <mergeCell ref="B3:D3"/>
    <mergeCell ref="E3:G3"/>
    <mergeCell ref="E11:G11"/>
    <mergeCell ref="E19:G19"/>
    <mergeCell ref="B19:D19"/>
    <mergeCell ref="H11:J11"/>
    <mergeCell ref="H19:J19"/>
    <mergeCell ref="A3:A4"/>
    <mergeCell ref="B11:D11"/>
    <mergeCell ref="H3:J3"/>
    <mergeCell ref="K3:M3"/>
    <mergeCell ref="K49:M49"/>
    <mergeCell ref="E61:G61"/>
    <mergeCell ref="E42:G42"/>
    <mergeCell ref="E49:G49"/>
    <mergeCell ref="B49:D49"/>
    <mergeCell ref="B42:D42"/>
    <mergeCell ref="H42:J42"/>
    <mergeCell ref="H49:J49"/>
    <mergeCell ref="A45:M45"/>
    <mergeCell ref="K42:M42"/>
    <mergeCell ref="H61:J61"/>
    <mergeCell ref="B61:D61"/>
    <mergeCell ref="K61:M61"/>
    <mergeCell ref="B27:D27"/>
    <mergeCell ref="B36:D36"/>
    <mergeCell ref="E27:G27"/>
    <mergeCell ref="E36:G36"/>
    <mergeCell ref="K11:M11"/>
    <mergeCell ref="K19:M19"/>
    <mergeCell ref="K27:M27"/>
    <mergeCell ref="K36:M36"/>
    <mergeCell ref="H27:J27"/>
    <mergeCell ref="H36:J36"/>
  </mergeCells>
  <printOptions horizontalCentered="1"/>
  <pageMargins left="0.7" right="0.7" top="0.75" bottom="0.75" header="0.3" footer="0.3"/>
  <pageSetup orientation="portrait" r:id="rId1"/>
  <rowBreaks count="1" manualBreakCount="1">
    <brk id="5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78CBC-C307-4241-89EE-85AA78F47AAC}">
  <sheetPr>
    <tabColor rgb="FF92D050"/>
  </sheetPr>
  <dimension ref="A1:M52"/>
  <sheetViews>
    <sheetView zoomScaleNormal="100" workbookViewId="0">
      <pane ySplit="4" topLeftCell="A5" activePane="bottomLeft" state="frozen"/>
      <selection pane="bottomLeft" activeCell="A3" sqref="A3:A4"/>
    </sheetView>
  </sheetViews>
  <sheetFormatPr defaultRowHeight="12.75" x14ac:dyDescent="0.2"/>
  <cols>
    <col min="1" max="1" width="35.7109375" customWidth="1"/>
    <col min="2" max="13" width="4.5703125" customWidth="1"/>
  </cols>
  <sheetData>
    <row r="1" spans="1:13" s="1" customFormat="1" ht="18" customHeight="1" x14ac:dyDescent="0.3">
      <c r="A1" s="206" t="s">
        <v>18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</row>
    <row r="2" spans="1:13" s="1" customFormat="1" ht="18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s="1" customFormat="1" ht="12.95" customHeight="1" x14ac:dyDescent="0.2">
      <c r="A3" s="210" t="s">
        <v>181</v>
      </c>
      <c r="B3" s="211" t="s">
        <v>256</v>
      </c>
      <c r="C3" s="212"/>
      <c r="D3" s="213"/>
      <c r="E3" s="211" t="s">
        <v>271</v>
      </c>
      <c r="F3" s="212"/>
      <c r="G3" s="213"/>
      <c r="H3" s="211" t="s">
        <v>295</v>
      </c>
      <c r="I3" s="212"/>
      <c r="J3" s="213"/>
      <c r="K3" s="211" t="s">
        <v>312</v>
      </c>
      <c r="L3" s="212"/>
      <c r="M3" s="213"/>
    </row>
    <row r="4" spans="1:13" s="1" customFormat="1" ht="12.95" customHeight="1" x14ac:dyDescent="0.2">
      <c r="A4" s="231"/>
      <c r="B4" s="36" t="s">
        <v>182</v>
      </c>
      <c r="C4" s="3" t="s">
        <v>183</v>
      </c>
      <c r="D4" s="4" t="s">
        <v>13</v>
      </c>
      <c r="E4" s="36" t="s">
        <v>182</v>
      </c>
      <c r="F4" s="3" t="s">
        <v>183</v>
      </c>
      <c r="G4" s="4" t="s">
        <v>13</v>
      </c>
      <c r="H4" s="36" t="s">
        <v>182</v>
      </c>
      <c r="I4" s="3" t="s">
        <v>183</v>
      </c>
      <c r="J4" s="4" t="s">
        <v>13</v>
      </c>
      <c r="K4" s="36" t="s">
        <v>182</v>
      </c>
      <c r="L4" s="3" t="s">
        <v>183</v>
      </c>
      <c r="M4" s="4" t="s">
        <v>13</v>
      </c>
    </row>
    <row r="5" spans="1:13" s="1" customFormat="1" ht="13.5" customHeight="1" x14ac:dyDescent="0.2">
      <c r="A5" s="136" t="s">
        <v>236</v>
      </c>
      <c r="B5" s="5"/>
      <c r="C5" s="5"/>
      <c r="D5" s="5"/>
      <c r="E5" s="5"/>
      <c r="F5" s="51"/>
      <c r="G5" s="5"/>
      <c r="H5" s="5"/>
      <c r="I5" s="5"/>
      <c r="J5" s="5"/>
      <c r="K5" s="5"/>
      <c r="L5" s="5"/>
      <c r="M5" s="137"/>
    </row>
    <row r="6" spans="1:13" s="1" customFormat="1" ht="12.95" customHeight="1" x14ac:dyDescent="0.2">
      <c r="A6" s="138" t="s">
        <v>5</v>
      </c>
      <c r="B6" s="35">
        <v>181</v>
      </c>
      <c r="C6" s="6"/>
      <c r="D6" s="7"/>
      <c r="E6" s="35">
        <v>237</v>
      </c>
      <c r="F6" s="6"/>
      <c r="G6" s="7"/>
      <c r="H6" s="35">
        <v>56</v>
      </c>
      <c r="I6" s="6"/>
      <c r="J6" s="7"/>
      <c r="K6" s="35">
        <v>25</v>
      </c>
      <c r="L6" s="6"/>
      <c r="M6" s="7"/>
    </row>
    <row r="7" spans="1:13" s="1" customFormat="1" ht="12.95" customHeight="1" x14ac:dyDescent="0.2">
      <c r="A7" s="138" t="s">
        <v>14</v>
      </c>
      <c r="B7" s="35"/>
      <c r="C7" s="6"/>
      <c r="D7" s="7">
        <v>27</v>
      </c>
      <c r="E7" s="35"/>
      <c r="F7" s="6"/>
      <c r="G7" s="7">
        <v>22</v>
      </c>
      <c r="H7" s="35"/>
      <c r="I7" s="6"/>
      <c r="J7" s="7">
        <v>9</v>
      </c>
      <c r="K7" s="35"/>
      <c r="L7" s="6"/>
      <c r="M7" s="7">
        <v>4</v>
      </c>
    </row>
    <row r="8" spans="1:13" s="1" customFormat="1" ht="12.95" customHeight="1" x14ac:dyDescent="0.2">
      <c r="A8" s="138" t="s">
        <v>237</v>
      </c>
      <c r="B8" s="35"/>
      <c r="C8" s="6"/>
      <c r="D8" s="7">
        <v>21</v>
      </c>
      <c r="E8" s="35"/>
      <c r="F8" s="6"/>
      <c r="G8" s="7">
        <v>11</v>
      </c>
      <c r="H8" s="35"/>
      <c r="I8" s="6"/>
      <c r="J8" s="7">
        <v>8</v>
      </c>
      <c r="K8" s="35"/>
      <c r="L8" s="6"/>
      <c r="M8" s="7">
        <v>1</v>
      </c>
    </row>
    <row r="9" spans="1:13" s="1" customFormat="1" ht="12.95" customHeight="1" x14ac:dyDescent="0.2">
      <c r="A9" s="126" t="s">
        <v>238</v>
      </c>
      <c r="B9" s="36">
        <v>13</v>
      </c>
      <c r="C9" s="3"/>
      <c r="D9" s="4"/>
      <c r="E9" s="36">
        <v>3</v>
      </c>
      <c r="F9" s="3"/>
      <c r="G9" s="4"/>
      <c r="H9" s="36">
        <v>0</v>
      </c>
      <c r="I9" s="3"/>
      <c r="J9" s="4"/>
      <c r="K9" s="36">
        <v>0</v>
      </c>
      <c r="L9" s="3"/>
      <c r="M9" s="4"/>
    </row>
    <row r="10" spans="1:13" s="1" customFormat="1" ht="12.95" customHeight="1" thickBot="1" x14ac:dyDescent="0.25">
      <c r="A10" s="8" t="s">
        <v>15</v>
      </c>
      <c r="B10" s="29">
        <f t="shared" ref="B10:F10" si="0">SUM(B6:B9)</f>
        <v>194</v>
      </c>
      <c r="C10" s="30">
        <f t="shared" si="0"/>
        <v>0</v>
      </c>
      <c r="D10" s="31">
        <f t="shared" si="0"/>
        <v>48</v>
      </c>
      <c r="E10" s="29">
        <f t="shared" si="0"/>
        <v>240</v>
      </c>
      <c r="F10" s="30">
        <f t="shared" si="0"/>
        <v>0</v>
      </c>
      <c r="G10" s="31">
        <f>SUM(G6:G9)</f>
        <v>33</v>
      </c>
      <c r="H10" s="29">
        <f t="shared" ref="H10:J10" si="1">SUM(H6:H9)</f>
        <v>56</v>
      </c>
      <c r="I10" s="30">
        <f t="shared" si="1"/>
        <v>0</v>
      </c>
      <c r="J10" s="31">
        <f t="shared" si="1"/>
        <v>17</v>
      </c>
      <c r="K10" s="29">
        <f t="shared" ref="K10:M10" si="2">SUM(K6:K9)</f>
        <v>25</v>
      </c>
      <c r="L10" s="30">
        <f t="shared" si="2"/>
        <v>0</v>
      </c>
      <c r="M10" s="31">
        <f t="shared" si="2"/>
        <v>5</v>
      </c>
    </row>
    <row r="11" spans="1:13" s="1" customFormat="1" ht="12.95" customHeight="1" thickBot="1" x14ac:dyDescent="0.25">
      <c r="A11" s="20" t="s">
        <v>0</v>
      </c>
      <c r="B11" s="191">
        <f>SUM(B10:D10)</f>
        <v>242</v>
      </c>
      <c r="C11" s="192"/>
      <c r="D11" s="193"/>
      <c r="E11" s="191">
        <f>SUM(E10:G10)</f>
        <v>273</v>
      </c>
      <c r="F11" s="192"/>
      <c r="G11" s="193"/>
      <c r="H11" s="191">
        <f>SUM(H10:J10)</f>
        <v>73</v>
      </c>
      <c r="I11" s="192"/>
      <c r="J11" s="193"/>
      <c r="K11" s="191">
        <f>SUM(K10:M10)</f>
        <v>30</v>
      </c>
      <c r="L11" s="192"/>
      <c r="M11" s="237"/>
    </row>
    <row r="12" spans="1:13" s="1" customFormat="1" ht="12.95" customHeight="1" x14ac:dyDescent="0.2">
      <c r="A12" s="106"/>
      <c r="B12" s="163"/>
      <c r="C12" s="163"/>
      <c r="D12" s="163"/>
      <c r="E12" s="163"/>
      <c r="F12" s="163"/>
      <c r="G12" s="163"/>
      <c r="H12" s="13"/>
      <c r="I12" s="13"/>
      <c r="J12" s="13"/>
      <c r="K12" s="163"/>
      <c r="L12" s="163"/>
      <c r="M12" s="163"/>
    </row>
    <row r="13" spans="1:13" s="1" customFormat="1" ht="12.95" customHeight="1" x14ac:dyDescent="0.2">
      <c r="A13" s="136" t="s">
        <v>242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137"/>
    </row>
    <row r="14" spans="1:13" s="1" customFormat="1" ht="12.95" customHeight="1" x14ac:dyDescent="0.2">
      <c r="A14" s="138" t="s">
        <v>5</v>
      </c>
      <c r="B14" s="35" t="s">
        <v>163</v>
      </c>
      <c r="C14" s="6"/>
      <c r="D14" s="7"/>
      <c r="E14" s="35">
        <v>19</v>
      </c>
      <c r="F14" s="6"/>
      <c r="G14" s="7"/>
      <c r="H14" s="35">
        <v>193</v>
      </c>
      <c r="I14" s="6"/>
      <c r="J14" s="7"/>
      <c r="K14" s="35">
        <v>212</v>
      </c>
      <c r="L14" s="6"/>
      <c r="M14" s="7"/>
    </row>
    <row r="15" spans="1:13" s="1" customFormat="1" ht="12.95" customHeight="1" x14ac:dyDescent="0.2">
      <c r="A15" s="138" t="s">
        <v>14</v>
      </c>
      <c r="B15" s="35"/>
      <c r="C15" s="6"/>
      <c r="D15" s="7" t="s">
        <v>163</v>
      </c>
      <c r="E15" s="35"/>
      <c r="F15" s="6"/>
      <c r="G15" s="7">
        <v>4</v>
      </c>
      <c r="H15" s="35">
        <v>1</v>
      </c>
      <c r="I15" s="6"/>
      <c r="J15" s="7">
        <v>10</v>
      </c>
      <c r="K15" s="35">
        <v>0</v>
      </c>
      <c r="L15" s="6"/>
      <c r="M15" s="7">
        <v>14</v>
      </c>
    </row>
    <row r="16" spans="1:13" s="1" customFormat="1" ht="12.95" customHeight="1" x14ac:dyDescent="0.2">
      <c r="A16" s="138" t="s">
        <v>6</v>
      </c>
      <c r="B16" s="35">
        <v>82</v>
      </c>
      <c r="C16" s="6"/>
      <c r="D16" s="7"/>
      <c r="E16" s="35">
        <v>102</v>
      </c>
      <c r="F16" s="6"/>
      <c r="G16" s="7"/>
      <c r="H16" s="35">
        <v>134</v>
      </c>
      <c r="I16" s="6"/>
      <c r="J16" s="7"/>
      <c r="K16" s="35">
        <v>143</v>
      </c>
      <c r="L16" s="6"/>
      <c r="M16" s="7"/>
    </row>
    <row r="17" spans="1:13" s="1" customFormat="1" ht="12.95" customHeight="1" x14ac:dyDescent="0.2">
      <c r="A17" s="138" t="s">
        <v>177</v>
      </c>
      <c r="B17" s="35">
        <v>55</v>
      </c>
      <c r="C17" s="6"/>
      <c r="D17" s="7"/>
      <c r="E17" s="35">
        <v>48</v>
      </c>
      <c r="F17" s="6"/>
      <c r="G17" s="7"/>
      <c r="H17" s="35">
        <v>45</v>
      </c>
      <c r="I17" s="6"/>
      <c r="J17" s="7"/>
      <c r="K17" s="35">
        <v>36</v>
      </c>
      <c r="L17" s="6"/>
      <c r="M17" s="7"/>
    </row>
    <row r="18" spans="1:13" s="1" customFormat="1" ht="12.95" customHeight="1" x14ac:dyDescent="0.2">
      <c r="A18" s="138" t="s">
        <v>3</v>
      </c>
      <c r="B18" s="35">
        <v>9</v>
      </c>
      <c r="C18" s="6"/>
      <c r="D18" s="7"/>
      <c r="E18" s="35">
        <v>1</v>
      </c>
      <c r="F18" s="6"/>
      <c r="G18" s="7"/>
      <c r="H18" s="35">
        <v>0</v>
      </c>
      <c r="I18" s="6"/>
      <c r="J18" s="7"/>
      <c r="K18" s="35">
        <v>0</v>
      </c>
      <c r="L18" s="6"/>
      <c r="M18" s="7"/>
    </row>
    <row r="19" spans="1:13" s="1" customFormat="1" ht="12.95" customHeight="1" x14ac:dyDescent="0.2">
      <c r="A19" s="138" t="s">
        <v>1</v>
      </c>
      <c r="B19" s="35">
        <v>11</v>
      </c>
      <c r="C19" s="6">
        <v>34</v>
      </c>
      <c r="D19" s="7"/>
      <c r="E19" s="35">
        <v>6</v>
      </c>
      <c r="F19" s="6">
        <v>38</v>
      </c>
      <c r="G19" s="7"/>
      <c r="H19" s="35">
        <v>21</v>
      </c>
      <c r="I19" s="6">
        <v>22</v>
      </c>
      <c r="J19" s="7"/>
      <c r="K19" s="35">
        <v>35</v>
      </c>
      <c r="L19" s="6">
        <v>2</v>
      </c>
      <c r="M19" s="7"/>
    </row>
    <row r="20" spans="1:13" s="1" customFormat="1" ht="12.95" customHeight="1" x14ac:dyDescent="0.2">
      <c r="A20" s="138" t="s">
        <v>7</v>
      </c>
      <c r="B20" s="35">
        <v>95</v>
      </c>
      <c r="C20" s="6"/>
      <c r="D20" s="7"/>
      <c r="E20" s="35">
        <v>92</v>
      </c>
      <c r="F20" s="6"/>
      <c r="G20" s="7"/>
      <c r="H20" s="35">
        <v>119</v>
      </c>
      <c r="I20" s="6"/>
      <c r="J20" s="7"/>
      <c r="K20" s="35">
        <v>147</v>
      </c>
      <c r="L20" s="6"/>
      <c r="M20" s="7"/>
    </row>
    <row r="21" spans="1:13" s="1" customFormat="1" ht="12.95" customHeight="1" x14ac:dyDescent="0.2">
      <c r="A21" s="138" t="s">
        <v>239</v>
      </c>
      <c r="B21" s="35">
        <v>6</v>
      </c>
      <c r="C21" s="6"/>
      <c r="D21" s="7"/>
      <c r="E21" s="35">
        <v>0</v>
      </c>
      <c r="F21" s="6"/>
      <c r="G21" s="7"/>
      <c r="H21" s="35">
        <v>0</v>
      </c>
      <c r="I21" s="6"/>
      <c r="J21" s="7"/>
      <c r="K21" s="35">
        <v>0</v>
      </c>
      <c r="L21" s="6"/>
      <c r="M21" s="7"/>
    </row>
    <row r="22" spans="1:13" s="1" customFormat="1" ht="13.5" customHeight="1" x14ac:dyDescent="0.2">
      <c r="A22" s="138" t="s">
        <v>219</v>
      </c>
      <c r="B22" s="35">
        <v>2</v>
      </c>
      <c r="C22" s="6"/>
      <c r="D22" s="7">
        <v>14</v>
      </c>
      <c r="E22" s="35">
        <v>1</v>
      </c>
      <c r="F22" s="6"/>
      <c r="G22" s="7">
        <v>13</v>
      </c>
      <c r="H22" s="35">
        <v>0</v>
      </c>
      <c r="I22" s="6"/>
      <c r="J22" s="7">
        <v>4</v>
      </c>
      <c r="K22" s="35">
        <v>0</v>
      </c>
      <c r="L22" s="6"/>
      <c r="M22" s="7">
        <v>0</v>
      </c>
    </row>
    <row r="23" spans="1:13" s="1" customFormat="1" ht="13.5" customHeight="1" x14ac:dyDescent="0.2">
      <c r="A23" s="138" t="s">
        <v>220</v>
      </c>
      <c r="B23" s="35"/>
      <c r="C23" s="6"/>
      <c r="D23" s="7">
        <v>1</v>
      </c>
      <c r="E23" s="35"/>
      <c r="F23" s="6"/>
      <c r="G23" s="7">
        <v>0</v>
      </c>
      <c r="H23" s="35"/>
      <c r="I23" s="6"/>
      <c r="J23" s="7">
        <v>0</v>
      </c>
      <c r="K23" s="35"/>
      <c r="L23" s="6"/>
      <c r="M23" s="7">
        <v>0</v>
      </c>
    </row>
    <row r="24" spans="1:13" s="1" customFormat="1" ht="12.95" customHeight="1" thickBot="1" x14ac:dyDescent="0.25">
      <c r="A24" s="8" t="s">
        <v>15</v>
      </c>
      <c r="B24" s="29">
        <f t="shared" ref="B24:M24" si="3">SUM(B14:B23)</f>
        <v>260</v>
      </c>
      <c r="C24" s="39">
        <f t="shared" si="3"/>
        <v>34</v>
      </c>
      <c r="D24" s="59">
        <f t="shared" si="3"/>
        <v>15</v>
      </c>
      <c r="E24" s="29">
        <f t="shared" si="3"/>
        <v>269</v>
      </c>
      <c r="F24" s="39">
        <f t="shared" si="3"/>
        <v>38</v>
      </c>
      <c r="G24" s="40">
        <f t="shared" si="3"/>
        <v>17</v>
      </c>
      <c r="H24" s="29">
        <f t="shared" si="3"/>
        <v>513</v>
      </c>
      <c r="I24" s="39">
        <f t="shared" si="3"/>
        <v>22</v>
      </c>
      <c r="J24" s="40">
        <f t="shared" si="3"/>
        <v>14</v>
      </c>
      <c r="K24" s="29">
        <f t="shared" si="3"/>
        <v>573</v>
      </c>
      <c r="L24" s="39">
        <f t="shared" si="3"/>
        <v>2</v>
      </c>
      <c r="M24" s="40">
        <f t="shared" si="3"/>
        <v>14</v>
      </c>
    </row>
    <row r="25" spans="1:13" s="1" customFormat="1" ht="13.5" customHeight="1" thickBot="1" x14ac:dyDescent="0.25">
      <c r="A25" s="20" t="s">
        <v>0</v>
      </c>
      <c r="B25" s="191">
        <f>SUM(B24:D24)</f>
        <v>309</v>
      </c>
      <c r="C25" s="192"/>
      <c r="D25" s="193"/>
      <c r="E25" s="191">
        <f>SUM(E24:G24)</f>
        <v>324</v>
      </c>
      <c r="F25" s="192"/>
      <c r="G25" s="193"/>
      <c r="H25" s="191">
        <f>SUM(H24:J24)</f>
        <v>549</v>
      </c>
      <c r="I25" s="192"/>
      <c r="J25" s="193"/>
      <c r="K25" s="191">
        <f>SUM(K24:M24)</f>
        <v>589</v>
      </c>
      <c r="L25" s="192"/>
      <c r="M25" s="193"/>
    </row>
    <row r="26" spans="1:13" s="1" customFormat="1" ht="13.5" customHeight="1" x14ac:dyDescent="0.2">
      <c r="A26" s="48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</row>
    <row r="27" spans="1:13" s="1" customFormat="1" ht="13.5" customHeight="1" x14ac:dyDescent="0.2">
      <c r="A27" s="136" t="s">
        <v>243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137"/>
    </row>
    <row r="28" spans="1:13" s="1" customFormat="1" ht="12.95" customHeight="1" x14ac:dyDescent="0.2">
      <c r="A28" s="138" t="s">
        <v>11</v>
      </c>
      <c r="B28" s="35">
        <v>175</v>
      </c>
      <c r="C28" s="6"/>
      <c r="D28" s="7"/>
      <c r="E28" s="35">
        <v>156</v>
      </c>
      <c r="F28" s="6"/>
      <c r="G28" s="7"/>
      <c r="H28" s="35">
        <v>158</v>
      </c>
      <c r="I28" s="6"/>
      <c r="J28" s="7"/>
      <c r="K28" s="35">
        <v>240</v>
      </c>
      <c r="L28" s="6"/>
      <c r="M28" s="7"/>
    </row>
    <row r="29" spans="1:13" s="1" customFormat="1" ht="12.95" customHeight="1" x14ac:dyDescent="0.2">
      <c r="A29" s="138" t="s">
        <v>150</v>
      </c>
      <c r="B29" s="35">
        <v>59</v>
      </c>
      <c r="C29" s="6"/>
      <c r="D29" s="7">
        <v>40</v>
      </c>
      <c r="E29" s="35">
        <v>55</v>
      </c>
      <c r="F29" s="6"/>
      <c r="G29" s="7">
        <v>35</v>
      </c>
      <c r="H29" s="35">
        <v>48</v>
      </c>
      <c r="I29" s="6"/>
      <c r="J29" s="7">
        <v>22</v>
      </c>
      <c r="K29" s="35">
        <v>48</v>
      </c>
      <c r="L29" s="6"/>
      <c r="M29" s="7">
        <v>20</v>
      </c>
    </row>
    <row r="30" spans="1:13" s="1" customFormat="1" ht="12.95" customHeight="1" x14ac:dyDescent="0.2">
      <c r="A30" s="138" t="s">
        <v>294</v>
      </c>
      <c r="B30" s="35"/>
      <c r="C30" s="6"/>
      <c r="D30" s="7">
        <v>1</v>
      </c>
      <c r="E30" s="35"/>
      <c r="F30" s="6"/>
      <c r="G30" s="7">
        <v>1</v>
      </c>
      <c r="H30" s="35"/>
      <c r="I30" s="6"/>
      <c r="J30" s="7">
        <v>1</v>
      </c>
      <c r="K30" s="35"/>
      <c r="L30" s="6"/>
      <c r="M30" s="7">
        <v>0</v>
      </c>
    </row>
    <row r="31" spans="1:13" s="21" customFormat="1" ht="13.5" customHeight="1" x14ac:dyDescent="0.2">
      <c r="A31" s="138" t="s">
        <v>240</v>
      </c>
      <c r="B31" s="35">
        <v>54</v>
      </c>
      <c r="C31" s="6">
        <v>15</v>
      </c>
      <c r="D31" s="7"/>
      <c r="E31" s="35">
        <v>47</v>
      </c>
      <c r="F31" s="6">
        <v>10</v>
      </c>
      <c r="G31" s="7"/>
      <c r="H31" s="35">
        <v>43</v>
      </c>
      <c r="I31" s="6">
        <v>6</v>
      </c>
      <c r="J31" s="7"/>
      <c r="K31" s="35">
        <v>36</v>
      </c>
      <c r="L31" s="6">
        <v>5</v>
      </c>
      <c r="M31" s="7"/>
    </row>
    <row r="32" spans="1:13" s="1" customFormat="1" ht="12" customHeight="1" x14ac:dyDescent="0.2">
      <c r="A32" s="138" t="s">
        <v>8</v>
      </c>
      <c r="B32" s="35">
        <v>18</v>
      </c>
      <c r="C32" s="6">
        <v>3</v>
      </c>
      <c r="D32" s="7">
        <v>11</v>
      </c>
      <c r="E32" s="35">
        <v>23</v>
      </c>
      <c r="F32" s="6">
        <v>0</v>
      </c>
      <c r="G32" s="7">
        <v>7</v>
      </c>
      <c r="H32" s="35">
        <v>19</v>
      </c>
      <c r="I32" s="6">
        <v>0</v>
      </c>
      <c r="J32" s="7">
        <v>7</v>
      </c>
      <c r="K32" s="35">
        <v>9</v>
      </c>
      <c r="L32" s="6">
        <v>0</v>
      </c>
      <c r="M32" s="7">
        <v>6</v>
      </c>
    </row>
    <row r="33" spans="1:13" s="1" customFormat="1" ht="13.5" customHeight="1" x14ac:dyDescent="0.2">
      <c r="A33" s="138" t="s">
        <v>4</v>
      </c>
      <c r="B33" s="35">
        <v>19</v>
      </c>
      <c r="C33" s="6"/>
      <c r="D33" s="7"/>
      <c r="E33" s="35">
        <v>14</v>
      </c>
      <c r="F33" s="6"/>
      <c r="G33" s="7"/>
      <c r="H33" s="35">
        <v>7</v>
      </c>
      <c r="I33" s="6"/>
      <c r="J33" s="7"/>
      <c r="K33" s="35">
        <v>10</v>
      </c>
      <c r="L33" s="6"/>
      <c r="M33" s="7">
        <v>4</v>
      </c>
    </row>
    <row r="34" spans="1:13" s="1" customFormat="1" ht="12.95" customHeight="1" x14ac:dyDescent="0.2">
      <c r="A34" s="138" t="s">
        <v>209</v>
      </c>
      <c r="B34" s="35"/>
      <c r="C34" s="6"/>
      <c r="D34" s="7">
        <v>33</v>
      </c>
      <c r="E34" s="35">
        <v>1</v>
      </c>
      <c r="F34" s="6"/>
      <c r="G34" s="7">
        <v>20</v>
      </c>
      <c r="H34" s="35">
        <v>0</v>
      </c>
      <c r="I34" s="6"/>
      <c r="J34" s="7">
        <v>17</v>
      </c>
      <c r="K34" s="35">
        <v>0</v>
      </c>
      <c r="L34" s="6"/>
      <c r="M34" s="7">
        <v>15</v>
      </c>
    </row>
    <row r="35" spans="1:13" s="1" customFormat="1" ht="12.95" customHeight="1" x14ac:dyDescent="0.2">
      <c r="A35" s="138" t="s">
        <v>210</v>
      </c>
      <c r="B35" s="35"/>
      <c r="C35" s="6"/>
      <c r="D35" s="7">
        <v>45</v>
      </c>
      <c r="E35" s="35"/>
      <c r="F35" s="6"/>
      <c r="G35" s="7">
        <v>41</v>
      </c>
      <c r="H35" s="35"/>
      <c r="I35" s="6"/>
      <c r="J35" s="7">
        <v>33</v>
      </c>
      <c r="K35" s="35"/>
      <c r="L35" s="6"/>
      <c r="M35" s="7">
        <v>26</v>
      </c>
    </row>
    <row r="36" spans="1:13" s="1" customFormat="1" ht="12.95" customHeight="1" x14ac:dyDescent="0.2">
      <c r="A36" s="138" t="s">
        <v>237</v>
      </c>
      <c r="B36" s="35"/>
      <c r="C36" s="6"/>
      <c r="D36" s="7" t="s">
        <v>163</v>
      </c>
      <c r="E36" s="35"/>
      <c r="F36" s="6"/>
      <c r="G36" s="7">
        <v>1</v>
      </c>
      <c r="H36" s="35"/>
      <c r="I36" s="6"/>
      <c r="J36" s="7">
        <v>4</v>
      </c>
      <c r="K36" s="35"/>
      <c r="L36" s="6"/>
      <c r="M36" s="7">
        <v>9</v>
      </c>
    </row>
    <row r="37" spans="1:13" s="1" customFormat="1" ht="12.95" customHeight="1" thickBot="1" x14ac:dyDescent="0.25">
      <c r="A37" s="8" t="s">
        <v>15</v>
      </c>
      <c r="B37" s="29">
        <f t="shared" ref="B37:M37" si="4">SUM(B28:B36)</f>
        <v>325</v>
      </c>
      <c r="C37" s="30">
        <f t="shared" si="4"/>
        <v>18</v>
      </c>
      <c r="D37" s="31">
        <f t="shared" si="4"/>
        <v>130</v>
      </c>
      <c r="E37" s="29">
        <f t="shared" si="4"/>
        <v>296</v>
      </c>
      <c r="F37" s="30">
        <f t="shared" si="4"/>
        <v>10</v>
      </c>
      <c r="G37" s="31">
        <f t="shared" si="4"/>
        <v>105</v>
      </c>
      <c r="H37" s="29">
        <f t="shared" si="4"/>
        <v>275</v>
      </c>
      <c r="I37" s="39">
        <f t="shared" si="4"/>
        <v>6</v>
      </c>
      <c r="J37" s="40">
        <f t="shared" si="4"/>
        <v>84</v>
      </c>
      <c r="K37" s="29">
        <f t="shared" si="4"/>
        <v>343</v>
      </c>
      <c r="L37" s="39">
        <f t="shared" si="4"/>
        <v>5</v>
      </c>
      <c r="M37" s="40">
        <f t="shared" si="4"/>
        <v>80</v>
      </c>
    </row>
    <row r="38" spans="1:13" s="1" customFormat="1" ht="12.95" customHeight="1" thickBot="1" x14ac:dyDescent="0.25">
      <c r="A38" s="20" t="s">
        <v>0</v>
      </c>
      <c r="B38" s="191">
        <f>SUM(B37:D37)</f>
        <v>473</v>
      </c>
      <c r="C38" s="192"/>
      <c r="D38" s="193"/>
      <c r="E38" s="191">
        <f>SUM(E37:G37)</f>
        <v>411</v>
      </c>
      <c r="F38" s="192"/>
      <c r="G38" s="193"/>
      <c r="H38" s="191">
        <f>SUM(H37:J37)</f>
        <v>365</v>
      </c>
      <c r="I38" s="192"/>
      <c r="J38" s="193"/>
      <c r="K38" s="191">
        <f>SUM(K37:M37)</f>
        <v>428</v>
      </c>
      <c r="L38" s="192"/>
      <c r="M38" s="193"/>
    </row>
    <row r="39" spans="1:13" s="1" customFormat="1" ht="13.5" customHeight="1" x14ac:dyDescent="0.2">
      <c r="A39" s="162"/>
      <c r="B39" s="161"/>
      <c r="C39" s="161"/>
      <c r="D39" s="161"/>
      <c r="E39" s="134"/>
      <c r="F39" s="134"/>
      <c r="G39" s="134"/>
      <c r="H39" s="161"/>
      <c r="I39" s="161"/>
      <c r="J39" s="161"/>
      <c r="K39" s="134"/>
      <c r="L39" s="134"/>
      <c r="M39" s="161"/>
    </row>
    <row r="40" spans="1:13" s="1" customFormat="1" ht="12.95" customHeight="1" x14ac:dyDescent="0.2">
      <c r="A40" s="136" t="s">
        <v>2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7"/>
    </row>
    <row r="41" spans="1:13" s="1" customFormat="1" ht="13.5" customHeight="1" x14ac:dyDescent="0.2">
      <c r="A41" s="138" t="s">
        <v>241</v>
      </c>
      <c r="B41" s="35"/>
      <c r="C41" s="6"/>
      <c r="D41" s="7">
        <v>3</v>
      </c>
      <c r="E41" s="35"/>
      <c r="F41" s="6"/>
      <c r="G41" s="7">
        <v>1</v>
      </c>
      <c r="H41" s="35"/>
      <c r="I41" s="6"/>
      <c r="J41" s="7">
        <v>6</v>
      </c>
      <c r="K41" s="35"/>
      <c r="L41" s="6"/>
      <c r="M41" s="7">
        <v>6</v>
      </c>
    </row>
    <row r="42" spans="1:13" s="1" customFormat="1" ht="13.5" customHeight="1" x14ac:dyDescent="0.2">
      <c r="A42" s="138" t="s">
        <v>9</v>
      </c>
      <c r="B42" s="35"/>
      <c r="C42" s="6"/>
      <c r="D42" s="7">
        <v>89</v>
      </c>
      <c r="E42" s="35"/>
      <c r="F42" s="6"/>
      <c r="G42" s="7">
        <v>76</v>
      </c>
      <c r="H42" s="35"/>
      <c r="I42" s="6"/>
      <c r="J42" s="7">
        <v>46</v>
      </c>
      <c r="K42" s="35"/>
      <c r="L42" s="6"/>
      <c r="M42" s="7">
        <v>41</v>
      </c>
    </row>
    <row r="43" spans="1:13" s="1" customFormat="1" ht="12.95" customHeight="1" x14ac:dyDescent="0.2">
      <c r="A43" s="138" t="s">
        <v>10</v>
      </c>
      <c r="B43" s="35">
        <v>0</v>
      </c>
      <c r="C43" s="6">
        <v>2</v>
      </c>
      <c r="D43" s="7">
        <v>94</v>
      </c>
      <c r="E43" s="35">
        <v>0</v>
      </c>
      <c r="F43" s="6">
        <v>0</v>
      </c>
      <c r="G43" s="7">
        <v>52</v>
      </c>
      <c r="H43" s="35">
        <v>0</v>
      </c>
      <c r="I43" s="6">
        <v>1</v>
      </c>
      <c r="J43" s="7">
        <v>39</v>
      </c>
      <c r="K43" s="35">
        <v>0</v>
      </c>
      <c r="L43" s="6">
        <v>31</v>
      </c>
      <c r="M43" s="7">
        <v>42</v>
      </c>
    </row>
    <row r="44" spans="1:13" s="1" customFormat="1" ht="12.95" customHeight="1" x14ac:dyDescent="0.2">
      <c r="A44" s="138" t="s">
        <v>151</v>
      </c>
      <c r="B44" s="35">
        <v>221</v>
      </c>
      <c r="C44" s="6"/>
      <c r="D44" s="7"/>
      <c r="E44" s="35">
        <v>233</v>
      </c>
      <c r="F44" s="6"/>
      <c r="G44" s="7"/>
      <c r="H44" s="35">
        <v>249</v>
      </c>
      <c r="I44" s="6"/>
      <c r="J44" s="7"/>
      <c r="K44" s="35">
        <v>244</v>
      </c>
      <c r="L44" s="6"/>
      <c r="M44" s="7"/>
    </row>
    <row r="45" spans="1:13" s="1" customFormat="1" ht="12.95" customHeight="1" x14ac:dyDescent="0.2">
      <c r="A45" s="138" t="s">
        <v>190</v>
      </c>
      <c r="B45" s="35"/>
      <c r="C45" s="6"/>
      <c r="D45" s="7">
        <v>1</v>
      </c>
      <c r="E45" s="35"/>
      <c r="F45" s="6"/>
      <c r="G45" s="7">
        <v>1</v>
      </c>
      <c r="H45" s="35"/>
      <c r="I45" s="6"/>
      <c r="J45" s="7">
        <v>0</v>
      </c>
      <c r="K45" s="35"/>
      <c r="L45" s="6"/>
      <c r="M45" s="7">
        <v>0</v>
      </c>
    </row>
    <row r="46" spans="1:13" s="1" customFormat="1" ht="13.5" customHeight="1" thickBot="1" x14ac:dyDescent="0.25">
      <c r="A46" s="8" t="s">
        <v>15</v>
      </c>
      <c r="B46" s="29">
        <f t="shared" ref="B46:D46" si="5">SUM(B41:B45)</f>
        <v>221</v>
      </c>
      <c r="C46" s="30">
        <f t="shared" si="5"/>
        <v>2</v>
      </c>
      <c r="D46" s="31">
        <f t="shared" si="5"/>
        <v>187</v>
      </c>
      <c r="E46" s="29">
        <f t="shared" ref="E46:M46" si="6">SUM(E41:E45)</f>
        <v>233</v>
      </c>
      <c r="F46" s="30">
        <f t="shared" si="6"/>
        <v>0</v>
      </c>
      <c r="G46" s="31">
        <f t="shared" si="6"/>
        <v>130</v>
      </c>
      <c r="H46" s="29">
        <f t="shared" ref="H46:J46" si="7">SUM(H41:H45)</f>
        <v>249</v>
      </c>
      <c r="I46" s="30">
        <f t="shared" si="7"/>
        <v>1</v>
      </c>
      <c r="J46" s="31">
        <f t="shared" si="7"/>
        <v>91</v>
      </c>
      <c r="K46" s="29">
        <f t="shared" si="6"/>
        <v>244</v>
      </c>
      <c r="L46" s="30">
        <f t="shared" si="6"/>
        <v>31</v>
      </c>
      <c r="M46" s="31">
        <f t="shared" si="6"/>
        <v>89</v>
      </c>
    </row>
    <row r="47" spans="1:13" ht="13.5" thickBot="1" x14ac:dyDescent="0.25">
      <c r="A47" s="20" t="s">
        <v>0</v>
      </c>
      <c r="B47" s="191">
        <f>SUM(B46:D46)</f>
        <v>410</v>
      </c>
      <c r="C47" s="192"/>
      <c r="D47" s="193"/>
      <c r="E47" s="191">
        <f>SUM(E46:G46)</f>
        <v>363</v>
      </c>
      <c r="F47" s="192"/>
      <c r="G47" s="193"/>
      <c r="H47" s="191">
        <f>SUM(H46:J46)</f>
        <v>341</v>
      </c>
      <c r="I47" s="192"/>
      <c r="J47" s="193"/>
      <c r="K47" s="191">
        <f>SUM(K46:M46)</f>
        <v>364</v>
      </c>
      <c r="L47" s="192"/>
      <c r="M47" s="193"/>
    </row>
    <row r="48" spans="1:13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3" ht="13.5" thickBot="1" x14ac:dyDescent="0.25">
      <c r="A49" s="8" t="s">
        <v>17</v>
      </c>
      <c r="B49" s="29">
        <f t="shared" ref="B49:M49" si="8">SUM(B46+B39+B26+B37+B10+B24)</f>
        <v>1000</v>
      </c>
      <c r="C49" s="39">
        <f t="shared" si="8"/>
        <v>54</v>
      </c>
      <c r="D49" s="59">
        <f t="shared" si="8"/>
        <v>380</v>
      </c>
      <c r="E49" s="29">
        <f t="shared" si="8"/>
        <v>1038</v>
      </c>
      <c r="F49" s="39">
        <f t="shared" si="8"/>
        <v>48</v>
      </c>
      <c r="G49" s="59">
        <f t="shared" si="8"/>
        <v>285</v>
      </c>
      <c r="H49" s="29">
        <f t="shared" si="8"/>
        <v>1093</v>
      </c>
      <c r="I49" s="39">
        <f t="shared" si="8"/>
        <v>29</v>
      </c>
      <c r="J49" s="40">
        <f t="shared" si="8"/>
        <v>206</v>
      </c>
      <c r="K49" s="29">
        <f t="shared" si="8"/>
        <v>1185</v>
      </c>
      <c r="L49" s="39">
        <f t="shared" si="8"/>
        <v>38</v>
      </c>
      <c r="M49" s="40">
        <f t="shared" si="8"/>
        <v>188</v>
      </c>
    </row>
    <row r="50" spans="1:13" ht="13.5" thickBot="1" x14ac:dyDescent="0.25">
      <c r="A50" s="20" t="s">
        <v>16</v>
      </c>
      <c r="B50" s="191">
        <f>SUM(B49:D49)</f>
        <v>1434</v>
      </c>
      <c r="C50" s="192"/>
      <c r="D50" s="193"/>
      <c r="E50" s="191">
        <f>SUM(E49:G49)</f>
        <v>1371</v>
      </c>
      <c r="F50" s="192"/>
      <c r="G50" s="193"/>
      <c r="H50" s="191">
        <f>SUM(H49:J49)</f>
        <v>1328</v>
      </c>
      <c r="I50" s="192"/>
      <c r="J50" s="193"/>
      <c r="K50" s="191">
        <f>SUM(K49:M49)</f>
        <v>1411</v>
      </c>
      <c r="L50" s="192"/>
      <c r="M50" s="193"/>
    </row>
    <row r="51" spans="1:13" x14ac:dyDescent="0.2">
      <c r="A51" s="48"/>
      <c r="B51" s="236"/>
      <c r="C51" s="236"/>
      <c r="D51" s="236"/>
      <c r="E51" s="236"/>
      <c r="F51" s="236"/>
      <c r="G51" s="236"/>
      <c r="H51" s="236"/>
      <c r="I51" s="236"/>
      <c r="J51" s="236"/>
      <c r="K51" s="236"/>
      <c r="L51" s="236"/>
      <c r="M51" s="236"/>
    </row>
    <row r="52" spans="1:13" x14ac:dyDescent="0.2">
      <c r="A52" s="104" t="s">
        <v>74</v>
      </c>
    </row>
  </sheetData>
  <mergeCells count="30">
    <mergeCell ref="A1:M1"/>
    <mergeCell ref="A3:A4"/>
    <mergeCell ref="B3:D3"/>
    <mergeCell ref="E3:G3"/>
    <mergeCell ref="H3:J3"/>
    <mergeCell ref="K3:M3"/>
    <mergeCell ref="B11:D11"/>
    <mergeCell ref="E11:G11"/>
    <mergeCell ref="H11:J11"/>
    <mergeCell ref="K11:M11"/>
    <mergeCell ref="B25:D25"/>
    <mergeCell ref="E25:G25"/>
    <mergeCell ref="H25:J25"/>
    <mergeCell ref="K25:M25"/>
    <mergeCell ref="B38:D38"/>
    <mergeCell ref="E38:G38"/>
    <mergeCell ref="H38:J38"/>
    <mergeCell ref="K38:M38"/>
    <mergeCell ref="B51:D51"/>
    <mergeCell ref="E51:G51"/>
    <mergeCell ref="H51:J51"/>
    <mergeCell ref="K51:M51"/>
    <mergeCell ref="B47:D47"/>
    <mergeCell ref="H47:J47"/>
    <mergeCell ref="K47:M47"/>
    <mergeCell ref="B50:D50"/>
    <mergeCell ref="H50:J50"/>
    <mergeCell ref="K50:M50"/>
    <mergeCell ref="E50:G50"/>
    <mergeCell ref="E47:G47"/>
  </mergeCells>
  <pageMargins left="0.7" right="0.7" top="0.75" bottom="0.75" header="0.3" footer="0.3"/>
  <pageSetup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2D050"/>
  </sheetPr>
  <dimension ref="A1:M57"/>
  <sheetViews>
    <sheetView showGridLines="0" zoomScaleNormal="100" zoomScaleSheetLayoutView="90" workbookViewId="0">
      <selection activeCell="A3" sqref="A3:A4"/>
    </sheetView>
  </sheetViews>
  <sheetFormatPr defaultColWidth="7.42578125" defaultRowHeight="12.75" x14ac:dyDescent="0.2"/>
  <cols>
    <col min="1" max="1" width="32.85546875" style="1" customWidth="1"/>
    <col min="2" max="13" width="5.28515625" style="1" customWidth="1"/>
    <col min="14" max="16384" width="7.42578125" style="1"/>
  </cols>
  <sheetData>
    <row r="1" spans="1:13" ht="18" customHeight="1" x14ac:dyDescent="0.3">
      <c r="A1" s="206" t="s">
        <v>18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</row>
    <row r="2" spans="1:13" x14ac:dyDescent="0.2"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x14ac:dyDescent="0.2">
      <c r="A3" s="210" t="s">
        <v>77</v>
      </c>
      <c r="B3" s="211" t="s">
        <v>256</v>
      </c>
      <c r="C3" s="212"/>
      <c r="D3" s="213"/>
      <c r="E3" s="211" t="s">
        <v>271</v>
      </c>
      <c r="F3" s="212"/>
      <c r="G3" s="213"/>
      <c r="H3" s="211" t="s">
        <v>295</v>
      </c>
      <c r="I3" s="212"/>
      <c r="J3" s="213"/>
      <c r="K3" s="211" t="s">
        <v>312</v>
      </c>
      <c r="L3" s="212"/>
      <c r="M3" s="213"/>
    </row>
    <row r="4" spans="1:13" x14ac:dyDescent="0.2">
      <c r="A4" s="231"/>
      <c r="B4" s="36" t="s">
        <v>185</v>
      </c>
      <c r="C4" s="3" t="s">
        <v>183</v>
      </c>
      <c r="D4" s="4" t="s">
        <v>13</v>
      </c>
      <c r="E4" s="36" t="s">
        <v>185</v>
      </c>
      <c r="F4" s="3" t="s">
        <v>183</v>
      </c>
      <c r="G4" s="4" t="s">
        <v>13</v>
      </c>
      <c r="H4" s="36" t="s">
        <v>185</v>
      </c>
      <c r="I4" s="3" t="s">
        <v>183</v>
      </c>
      <c r="J4" s="4" t="s">
        <v>13</v>
      </c>
      <c r="K4" s="36" t="s">
        <v>185</v>
      </c>
      <c r="L4" s="3" t="s">
        <v>183</v>
      </c>
      <c r="M4" s="4" t="s">
        <v>13</v>
      </c>
    </row>
    <row r="5" spans="1:13" s="2" customFormat="1" ht="12" x14ac:dyDescent="0.2">
      <c r="A5" s="11" t="s">
        <v>78</v>
      </c>
      <c r="B5" s="51"/>
      <c r="C5" s="51"/>
      <c r="D5" s="51"/>
      <c r="E5" s="51"/>
      <c r="F5" s="51"/>
      <c r="G5" s="212"/>
      <c r="H5" s="212"/>
      <c r="I5" s="51"/>
      <c r="J5" s="51"/>
      <c r="K5" s="51"/>
      <c r="L5" s="51"/>
      <c r="M5" s="51"/>
    </row>
    <row r="6" spans="1:13" s="2" customFormat="1" ht="12" x14ac:dyDescent="0.2">
      <c r="A6" s="100" t="s">
        <v>164</v>
      </c>
      <c r="B6" s="101">
        <v>12</v>
      </c>
      <c r="C6" s="6"/>
      <c r="D6" s="34"/>
      <c r="E6" s="101">
        <v>7</v>
      </c>
      <c r="F6" s="6"/>
      <c r="G6" s="7"/>
      <c r="H6" s="101">
        <v>8</v>
      </c>
      <c r="I6" s="6"/>
      <c r="J6" s="7"/>
      <c r="K6" s="101">
        <v>9</v>
      </c>
      <c r="L6" s="6"/>
      <c r="M6" s="7"/>
    </row>
    <row r="7" spans="1:13" s="2" customFormat="1" ht="12" x14ac:dyDescent="0.2">
      <c r="A7" s="105" t="s">
        <v>260</v>
      </c>
      <c r="B7" s="101">
        <v>7</v>
      </c>
      <c r="C7" s="6"/>
      <c r="D7" s="7"/>
      <c r="E7" s="101">
        <v>28</v>
      </c>
      <c r="F7" s="6"/>
      <c r="G7" s="7"/>
      <c r="H7" s="101">
        <v>39</v>
      </c>
      <c r="I7" s="6"/>
      <c r="J7" s="7"/>
      <c r="K7" s="101">
        <v>58</v>
      </c>
      <c r="L7" s="6"/>
      <c r="M7" s="7"/>
    </row>
    <row r="8" spans="1:13" s="2" customFormat="1" ht="12" x14ac:dyDescent="0.2">
      <c r="A8" s="105" t="s">
        <v>221</v>
      </c>
      <c r="B8" s="101">
        <v>82</v>
      </c>
      <c r="C8" s="6"/>
      <c r="D8" s="7"/>
      <c r="E8" s="101">
        <v>80</v>
      </c>
      <c r="F8" s="6"/>
      <c r="G8" s="7"/>
      <c r="H8" s="101">
        <v>97</v>
      </c>
      <c r="I8" s="6"/>
      <c r="J8" s="7"/>
      <c r="K8" s="101">
        <v>108</v>
      </c>
      <c r="L8" s="6"/>
      <c r="M8" s="7"/>
    </row>
    <row r="9" spans="1:13" s="2" customFormat="1" ht="12" x14ac:dyDescent="0.2">
      <c r="A9" s="105" t="s">
        <v>80</v>
      </c>
      <c r="B9" s="101">
        <v>2</v>
      </c>
      <c r="C9" s="6"/>
      <c r="D9" s="7"/>
      <c r="E9" s="101">
        <v>1</v>
      </c>
      <c r="F9" s="6"/>
      <c r="G9" s="7"/>
      <c r="H9" s="101">
        <v>0</v>
      </c>
      <c r="I9" s="6"/>
      <c r="J9" s="7"/>
      <c r="K9" s="101">
        <v>0</v>
      </c>
      <c r="L9" s="6"/>
      <c r="M9" s="7"/>
    </row>
    <row r="10" spans="1:13" s="2" customFormat="1" ht="12" x14ac:dyDescent="0.2">
      <c r="A10" s="105" t="s">
        <v>81</v>
      </c>
      <c r="B10" s="101">
        <v>8</v>
      </c>
      <c r="C10" s="6"/>
      <c r="D10" s="7"/>
      <c r="E10" s="101">
        <v>3</v>
      </c>
      <c r="F10" s="6"/>
      <c r="G10" s="7"/>
      <c r="H10" s="101">
        <v>0</v>
      </c>
      <c r="I10" s="6"/>
      <c r="J10" s="7"/>
      <c r="K10" s="101">
        <v>0</v>
      </c>
      <c r="L10" s="6"/>
      <c r="M10" s="7"/>
    </row>
    <row r="11" spans="1:13" s="2" customFormat="1" ht="12" x14ac:dyDescent="0.2">
      <c r="A11" s="105" t="s">
        <v>82</v>
      </c>
      <c r="B11" s="101">
        <v>100</v>
      </c>
      <c r="C11" s="6"/>
      <c r="D11" s="7"/>
      <c r="E11" s="101">
        <v>85</v>
      </c>
      <c r="F11" s="6"/>
      <c r="G11" s="7"/>
      <c r="H11" s="101">
        <v>78</v>
      </c>
      <c r="I11" s="6"/>
      <c r="J11" s="7"/>
      <c r="K11" s="101">
        <v>77</v>
      </c>
      <c r="L11" s="6"/>
      <c r="M11" s="7"/>
    </row>
    <row r="12" spans="1:13" s="2" customFormat="1" ht="12" x14ac:dyDescent="0.2">
      <c r="A12" s="105" t="s">
        <v>83</v>
      </c>
      <c r="B12" s="101">
        <v>96</v>
      </c>
      <c r="C12" s="6"/>
      <c r="D12" s="7"/>
      <c r="E12" s="101">
        <v>85</v>
      </c>
      <c r="F12" s="6"/>
      <c r="G12" s="7"/>
      <c r="H12" s="101">
        <v>69</v>
      </c>
      <c r="I12" s="6"/>
      <c r="J12" s="7"/>
      <c r="K12" s="101">
        <v>69</v>
      </c>
      <c r="L12" s="6"/>
      <c r="M12" s="7"/>
    </row>
    <row r="13" spans="1:13" s="2" customFormat="1" ht="12" x14ac:dyDescent="0.2">
      <c r="A13" s="105" t="s">
        <v>84</v>
      </c>
      <c r="B13" s="101">
        <v>14</v>
      </c>
      <c r="C13" s="6"/>
      <c r="D13" s="7"/>
      <c r="E13" s="101">
        <v>5</v>
      </c>
      <c r="F13" s="6"/>
      <c r="G13" s="7"/>
      <c r="H13" s="101">
        <v>2</v>
      </c>
      <c r="I13" s="6"/>
      <c r="J13" s="7"/>
      <c r="K13" s="101">
        <v>0</v>
      </c>
      <c r="L13" s="6"/>
      <c r="M13" s="7"/>
    </row>
    <row r="14" spans="1:13" s="2" customFormat="1" ht="12" x14ac:dyDescent="0.2">
      <c r="A14" s="105" t="s">
        <v>85</v>
      </c>
      <c r="B14" s="101">
        <v>60</v>
      </c>
      <c r="C14" s="6"/>
      <c r="D14" s="7"/>
      <c r="E14" s="101">
        <v>49</v>
      </c>
      <c r="F14" s="6"/>
      <c r="G14" s="7"/>
      <c r="H14" s="101">
        <v>51</v>
      </c>
      <c r="I14" s="6"/>
      <c r="J14" s="7"/>
      <c r="K14" s="101">
        <v>69</v>
      </c>
      <c r="L14" s="6"/>
      <c r="M14" s="7"/>
    </row>
    <row r="15" spans="1:13" s="2" customFormat="1" ht="12" x14ac:dyDescent="0.2">
      <c r="A15" s="105" t="s">
        <v>291</v>
      </c>
      <c r="B15" s="101">
        <v>5</v>
      </c>
      <c r="C15" s="6"/>
      <c r="D15" s="7"/>
      <c r="E15" s="101">
        <v>8</v>
      </c>
      <c r="F15" s="6"/>
      <c r="G15" s="7"/>
      <c r="H15" s="101">
        <v>6</v>
      </c>
      <c r="I15" s="6"/>
      <c r="J15" s="7"/>
      <c r="K15" s="101">
        <v>10</v>
      </c>
      <c r="L15" s="6"/>
      <c r="M15" s="7"/>
    </row>
    <row r="16" spans="1:13" s="2" customFormat="1" ht="12" x14ac:dyDescent="0.2">
      <c r="A16" s="105" t="s">
        <v>191</v>
      </c>
      <c r="B16" s="101">
        <v>11</v>
      </c>
      <c r="C16" s="6"/>
      <c r="D16" s="7"/>
      <c r="E16" s="101">
        <v>15</v>
      </c>
      <c r="F16" s="6"/>
      <c r="G16" s="7"/>
      <c r="H16" s="101">
        <v>17</v>
      </c>
      <c r="I16" s="6"/>
      <c r="J16" s="7"/>
      <c r="K16" s="101">
        <v>19</v>
      </c>
      <c r="L16" s="6"/>
      <c r="M16" s="7"/>
    </row>
    <row r="17" spans="1:13" s="2" customFormat="1" ht="12" x14ac:dyDescent="0.2">
      <c r="A17" s="105" t="s">
        <v>211</v>
      </c>
      <c r="B17" s="101">
        <v>3</v>
      </c>
      <c r="C17" s="6"/>
      <c r="D17" s="7"/>
      <c r="E17" s="101">
        <v>1</v>
      </c>
      <c r="F17" s="6"/>
      <c r="G17" s="7"/>
      <c r="H17" s="101">
        <v>2</v>
      </c>
      <c r="I17" s="6"/>
      <c r="J17" s="7"/>
      <c r="K17" s="101">
        <v>3</v>
      </c>
      <c r="L17" s="6"/>
      <c r="M17" s="7"/>
    </row>
    <row r="18" spans="1:13" s="2" customFormat="1" ht="12" x14ac:dyDescent="0.2">
      <c r="A18" s="105" t="s">
        <v>165</v>
      </c>
      <c r="B18" s="101">
        <v>12</v>
      </c>
      <c r="C18" s="6"/>
      <c r="D18" s="7"/>
      <c r="E18" s="101">
        <v>7</v>
      </c>
      <c r="F18" s="6"/>
      <c r="G18" s="7"/>
      <c r="H18" s="101">
        <v>3</v>
      </c>
      <c r="I18" s="6"/>
      <c r="J18" s="7"/>
      <c r="K18" s="101">
        <v>1</v>
      </c>
      <c r="L18" s="6"/>
      <c r="M18" s="7"/>
    </row>
    <row r="19" spans="1:13" s="2" customFormat="1" ht="12" x14ac:dyDescent="0.2">
      <c r="A19" s="105" t="s">
        <v>86</v>
      </c>
      <c r="B19" s="101">
        <v>3</v>
      </c>
      <c r="C19" s="6"/>
      <c r="D19" s="7"/>
      <c r="E19" s="101">
        <v>2</v>
      </c>
      <c r="F19" s="6"/>
      <c r="G19" s="7"/>
      <c r="H19" s="101">
        <v>1</v>
      </c>
      <c r="I19" s="6"/>
      <c r="J19" s="7"/>
      <c r="K19" s="101">
        <v>0</v>
      </c>
      <c r="L19" s="6"/>
      <c r="M19" s="7"/>
    </row>
    <row r="20" spans="1:13" s="2" customFormat="1" ht="12" x14ac:dyDescent="0.2">
      <c r="A20" s="105" t="s">
        <v>261</v>
      </c>
      <c r="B20" s="101">
        <v>16</v>
      </c>
      <c r="C20" s="6"/>
      <c r="D20" s="7"/>
      <c r="E20" s="101">
        <v>24</v>
      </c>
      <c r="F20" s="6"/>
      <c r="G20" s="7"/>
      <c r="H20" s="101">
        <v>29</v>
      </c>
      <c r="I20" s="6"/>
      <c r="J20" s="7"/>
      <c r="K20" s="101">
        <v>19</v>
      </c>
      <c r="L20" s="6"/>
      <c r="M20" s="7"/>
    </row>
    <row r="21" spans="1:13" s="2" customFormat="1" ht="12" x14ac:dyDescent="0.2">
      <c r="A21" s="105" t="s">
        <v>178</v>
      </c>
      <c r="B21" s="101">
        <v>4</v>
      </c>
      <c r="C21" s="6"/>
      <c r="D21" s="7"/>
      <c r="E21" s="101">
        <v>2</v>
      </c>
      <c r="F21" s="6"/>
      <c r="G21" s="7"/>
      <c r="H21" s="101">
        <v>3</v>
      </c>
      <c r="I21" s="6"/>
      <c r="J21" s="7"/>
      <c r="K21" s="101">
        <v>0</v>
      </c>
      <c r="L21" s="6"/>
      <c r="M21" s="7"/>
    </row>
    <row r="22" spans="1:13" s="2" customFormat="1" ht="12" x14ac:dyDescent="0.2">
      <c r="A22" s="105" t="s">
        <v>193</v>
      </c>
      <c r="B22" s="101">
        <v>2</v>
      </c>
      <c r="C22" s="6"/>
      <c r="D22" s="4"/>
      <c r="E22" s="101">
        <v>2</v>
      </c>
      <c r="F22" s="6"/>
      <c r="G22" s="7"/>
      <c r="H22" s="101">
        <v>0</v>
      </c>
      <c r="I22" s="6"/>
      <c r="J22" s="7"/>
      <c r="K22" s="101">
        <v>0</v>
      </c>
      <c r="L22" s="6"/>
      <c r="M22" s="7"/>
    </row>
    <row r="23" spans="1:13" s="2" customFormat="1" thickBot="1" x14ac:dyDescent="0.25">
      <c r="A23" s="8" t="s">
        <v>15</v>
      </c>
      <c r="B23" s="29">
        <f t="shared" ref="B23:M23" si="0">SUM(B6:B22)</f>
        <v>437</v>
      </c>
      <c r="C23" s="30">
        <f t="shared" si="0"/>
        <v>0</v>
      </c>
      <c r="D23" s="31">
        <f t="shared" si="0"/>
        <v>0</v>
      </c>
      <c r="E23" s="29">
        <f t="shared" si="0"/>
        <v>404</v>
      </c>
      <c r="F23" s="30">
        <f t="shared" si="0"/>
        <v>0</v>
      </c>
      <c r="G23" s="31">
        <f t="shared" si="0"/>
        <v>0</v>
      </c>
      <c r="H23" s="29">
        <f t="shared" si="0"/>
        <v>405</v>
      </c>
      <c r="I23" s="30">
        <f t="shared" si="0"/>
        <v>0</v>
      </c>
      <c r="J23" s="31">
        <f t="shared" si="0"/>
        <v>0</v>
      </c>
      <c r="K23" s="29">
        <f t="shared" si="0"/>
        <v>442</v>
      </c>
      <c r="L23" s="30">
        <f t="shared" si="0"/>
        <v>0</v>
      </c>
      <c r="M23" s="31">
        <f t="shared" si="0"/>
        <v>0</v>
      </c>
    </row>
    <row r="24" spans="1:13" s="2" customFormat="1" ht="13.5" customHeight="1" thickBot="1" x14ac:dyDescent="0.25">
      <c r="A24" s="17" t="s">
        <v>0</v>
      </c>
      <c r="B24" s="221">
        <f>SUM(B23:D23)</f>
        <v>437</v>
      </c>
      <c r="C24" s="221"/>
      <c r="D24" s="222"/>
      <c r="E24" s="221">
        <f>SUM(E23:G23)</f>
        <v>404</v>
      </c>
      <c r="F24" s="221"/>
      <c r="G24" s="222"/>
      <c r="H24" s="221">
        <f>SUM(H23:J23)</f>
        <v>405</v>
      </c>
      <c r="I24" s="221"/>
      <c r="J24" s="222"/>
      <c r="K24" s="221">
        <f>SUM(K23:M23)</f>
        <v>442</v>
      </c>
      <c r="L24" s="221"/>
      <c r="M24" s="222"/>
    </row>
    <row r="25" spans="1:13" s="2" customFormat="1" ht="13.5" customHeight="1" x14ac:dyDescent="0.2">
      <c r="D25" s="106"/>
      <c r="G25" s="106"/>
      <c r="J25" s="106"/>
      <c r="M25" s="106"/>
    </row>
    <row r="26" spans="1:13" s="2" customFormat="1" ht="12" x14ac:dyDescent="0.2">
      <c r="A26" s="11" t="s">
        <v>93</v>
      </c>
      <c r="B26" s="51"/>
      <c r="C26" s="51"/>
      <c r="D26" s="51"/>
      <c r="E26" s="51"/>
      <c r="F26" s="51"/>
      <c r="G26" s="212"/>
      <c r="H26" s="212"/>
      <c r="I26" s="212"/>
      <c r="J26" s="51"/>
      <c r="K26" s="51"/>
      <c r="L26" s="51"/>
      <c r="M26" s="51"/>
    </row>
    <row r="27" spans="1:13" s="2" customFormat="1" ht="12" x14ac:dyDescent="0.2">
      <c r="A27" s="100" t="s">
        <v>87</v>
      </c>
      <c r="B27" s="101">
        <v>11</v>
      </c>
      <c r="C27" s="6"/>
      <c r="D27" s="7"/>
      <c r="E27" s="101">
        <v>4</v>
      </c>
      <c r="F27" s="6"/>
      <c r="G27" s="7"/>
      <c r="H27" s="101">
        <v>0</v>
      </c>
      <c r="I27" s="6"/>
      <c r="J27" s="7"/>
      <c r="K27" s="101">
        <v>0</v>
      </c>
      <c r="L27" s="6"/>
      <c r="M27" s="7"/>
    </row>
    <row r="28" spans="1:13" s="2" customFormat="1" ht="12" x14ac:dyDescent="0.2">
      <c r="A28" s="105" t="s">
        <v>94</v>
      </c>
      <c r="B28" s="101">
        <v>11</v>
      </c>
      <c r="C28" s="6"/>
      <c r="D28" s="7"/>
      <c r="E28" s="101">
        <v>12</v>
      </c>
      <c r="F28" s="6"/>
      <c r="G28" s="7"/>
      <c r="H28" s="101">
        <v>18</v>
      </c>
      <c r="I28" s="6"/>
      <c r="J28" s="7"/>
      <c r="K28" s="101">
        <v>4</v>
      </c>
      <c r="L28" s="6"/>
      <c r="M28" s="7"/>
    </row>
    <row r="29" spans="1:13" s="2" customFormat="1" ht="12" x14ac:dyDescent="0.2">
      <c r="A29" s="105" t="s">
        <v>156</v>
      </c>
      <c r="B29" s="101">
        <v>37</v>
      </c>
      <c r="C29" s="6"/>
      <c r="D29" s="7"/>
      <c r="E29" s="101">
        <v>40</v>
      </c>
      <c r="F29" s="6"/>
      <c r="G29" s="7"/>
      <c r="H29" s="101">
        <v>41</v>
      </c>
      <c r="I29" s="6"/>
      <c r="J29" s="7"/>
      <c r="K29" s="101">
        <v>34</v>
      </c>
      <c r="L29" s="6"/>
      <c r="M29" s="7"/>
    </row>
    <row r="30" spans="1:13" s="2" customFormat="1" ht="12" x14ac:dyDescent="0.2">
      <c r="A30" s="105" t="s">
        <v>89</v>
      </c>
      <c r="B30" s="101">
        <v>11</v>
      </c>
      <c r="C30" s="6"/>
      <c r="D30" s="7"/>
      <c r="E30" s="101">
        <v>7</v>
      </c>
      <c r="F30" s="6"/>
      <c r="G30" s="7"/>
      <c r="H30" s="101">
        <v>6</v>
      </c>
      <c r="I30" s="6"/>
      <c r="J30" s="7"/>
      <c r="K30" s="101">
        <v>3</v>
      </c>
      <c r="L30" s="6"/>
      <c r="M30" s="7"/>
    </row>
    <row r="31" spans="1:13" s="2" customFormat="1" ht="12" x14ac:dyDescent="0.2">
      <c r="A31" s="105" t="s">
        <v>90</v>
      </c>
      <c r="B31" s="101">
        <v>10</v>
      </c>
      <c r="C31" s="6"/>
      <c r="D31" s="7"/>
      <c r="E31" s="101">
        <v>9</v>
      </c>
      <c r="F31" s="6"/>
      <c r="G31" s="7"/>
      <c r="H31" s="101">
        <v>12</v>
      </c>
      <c r="I31" s="6"/>
      <c r="J31" s="7"/>
      <c r="K31" s="101">
        <v>3</v>
      </c>
      <c r="L31" s="6"/>
      <c r="M31" s="7"/>
    </row>
    <row r="32" spans="1:13" s="2" customFormat="1" ht="12" x14ac:dyDescent="0.2">
      <c r="A32" s="105" t="s">
        <v>91</v>
      </c>
      <c r="B32" s="101">
        <v>29</v>
      </c>
      <c r="C32" s="6"/>
      <c r="D32" s="7"/>
      <c r="E32" s="101">
        <v>17</v>
      </c>
      <c r="F32" s="6"/>
      <c r="G32" s="7"/>
      <c r="H32" s="101">
        <v>21</v>
      </c>
      <c r="I32" s="6"/>
      <c r="J32" s="7"/>
      <c r="K32" s="101">
        <v>22</v>
      </c>
      <c r="L32" s="6"/>
      <c r="M32" s="7"/>
    </row>
    <row r="33" spans="1:13" s="2" customFormat="1" ht="12" x14ac:dyDescent="0.2">
      <c r="A33" s="105" t="s">
        <v>192</v>
      </c>
      <c r="B33" s="101">
        <v>3</v>
      </c>
      <c r="C33" s="6"/>
      <c r="D33" s="7"/>
      <c r="E33" s="101">
        <v>0</v>
      </c>
      <c r="F33" s="6"/>
      <c r="G33" s="7"/>
      <c r="H33" s="101">
        <v>0</v>
      </c>
      <c r="I33" s="6"/>
      <c r="J33" s="7"/>
      <c r="K33" s="101">
        <v>0</v>
      </c>
      <c r="L33" s="6"/>
      <c r="M33" s="7"/>
    </row>
    <row r="34" spans="1:13" s="2" customFormat="1" ht="12" x14ac:dyDescent="0.2">
      <c r="A34" s="105" t="s">
        <v>92</v>
      </c>
      <c r="B34" s="101">
        <v>9</v>
      </c>
      <c r="C34" s="6"/>
      <c r="D34" s="7"/>
      <c r="E34" s="101">
        <v>7</v>
      </c>
      <c r="F34" s="6"/>
      <c r="G34" s="7"/>
      <c r="H34" s="101">
        <v>8</v>
      </c>
      <c r="I34" s="6"/>
      <c r="J34" s="7"/>
      <c r="K34" s="101">
        <v>2</v>
      </c>
      <c r="L34" s="6"/>
      <c r="M34" s="7"/>
    </row>
    <row r="35" spans="1:13" s="2" customFormat="1" ht="12" x14ac:dyDescent="0.2">
      <c r="A35" s="105" t="s">
        <v>310</v>
      </c>
      <c r="B35" s="101"/>
      <c r="C35" s="6"/>
      <c r="D35" s="7"/>
      <c r="E35" s="101"/>
      <c r="F35" s="6"/>
      <c r="G35" s="7"/>
      <c r="H35" s="101">
        <v>3</v>
      </c>
      <c r="I35" s="6"/>
      <c r="J35" s="7"/>
      <c r="K35" s="101">
        <v>8</v>
      </c>
      <c r="L35" s="6"/>
      <c r="M35" s="7"/>
    </row>
    <row r="36" spans="1:13" s="2" customFormat="1" ht="12" x14ac:dyDescent="0.2">
      <c r="A36" s="105" t="s">
        <v>311</v>
      </c>
      <c r="B36" s="101"/>
      <c r="C36" s="6"/>
      <c r="D36" s="7"/>
      <c r="E36" s="101"/>
      <c r="F36" s="6"/>
      <c r="G36" s="7"/>
      <c r="H36" s="101">
        <v>2</v>
      </c>
      <c r="I36" s="6"/>
      <c r="J36" s="7"/>
      <c r="K36" s="101">
        <v>23</v>
      </c>
      <c r="L36" s="6"/>
      <c r="M36" s="7"/>
    </row>
    <row r="37" spans="1:13" s="2" customFormat="1" ht="12" x14ac:dyDescent="0.2">
      <c r="A37" s="105" t="s">
        <v>95</v>
      </c>
      <c r="B37" s="101">
        <v>7</v>
      </c>
      <c r="C37" s="6"/>
      <c r="D37" s="7"/>
      <c r="E37" s="101">
        <v>5</v>
      </c>
      <c r="F37" s="6"/>
      <c r="G37" s="7"/>
      <c r="H37" s="101">
        <v>7</v>
      </c>
      <c r="I37" s="6"/>
      <c r="J37" s="7"/>
      <c r="K37" s="101">
        <v>3</v>
      </c>
      <c r="L37" s="6"/>
      <c r="M37" s="7"/>
    </row>
    <row r="38" spans="1:13" s="2" customFormat="1" thickBot="1" x14ac:dyDescent="0.25">
      <c r="A38" s="8" t="s">
        <v>15</v>
      </c>
      <c r="B38" s="29">
        <f t="shared" ref="B38:M38" si="1">SUM(B27:B37)</f>
        <v>128</v>
      </c>
      <c r="C38" s="30">
        <f t="shared" si="1"/>
        <v>0</v>
      </c>
      <c r="D38" s="40">
        <f t="shared" si="1"/>
        <v>0</v>
      </c>
      <c r="E38" s="29">
        <f t="shared" si="1"/>
        <v>101</v>
      </c>
      <c r="F38" s="30">
        <f t="shared" si="1"/>
        <v>0</v>
      </c>
      <c r="G38" s="40">
        <f t="shared" si="1"/>
        <v>0</v>
      </c>
      <c r="H38" s="29">
        <f t="shared" si="1"/>
        <v>118</v>
      </c>
      <c r="I38" s="30">
        <f t="shared" si="1"/>
        <v>0</v>
      </c>
      <c r="J38" s="40">
        <f t="shared" si="1"/>
        <v>0</v>
      </c>
      <c r="K38" s="29">
        <f t="shared" si="1"/>
        <v>102</v>
      </c>
      <c r="L38" s="30">
        <f t="shared" si="1"/>
        <v>0</v>
      </c>
      <c r="M38" s="40">
        <f t="shared" si="1"/>
        <v>0</v>
      </c>
    </row>
    <row r="39" spans="1:13" s="2" customFormat="1" thickBot="1" x14ac:dyDescent="0.25">
      <c r="A39" s="17" t="s">
        <v>0</v>
      </c>
      <c r="B39" s="221">
        <f>SUM(B38:D38)</f>
        <v>128</v>
      </c>
      <c r="C39" s="221"/>
      <c r="D39" s="222"/>
      <c r="E39" s="221">
        <f>SUM(E38:G38)</f>
        <v>101</v>
      </c>
      <c r="F39" s="221"/>
      <c r="G39" s="222"/>
      <c r="H39" s="221">
        <f>SUM(H38:J38)</f>
        <v>118</v>
      </c>
      <c r="I39" s="221"/>
      <c r="J39" s="222"/>
      <c r="K39" s="221">
        <f>SUM(K38:M38)</f>
        <v>102</v>
      </c>
      <c r="L39" s="221"/>
      <c r="M39" s="222"/>
    </row>
    <row r="40" spans="1:13" s="2" customFormat="1" ht="13.5" customHeight="1" x14ac:dyDescent="0.2"/>
    <row r="41" spans="1:13" s="2" customFormat="1" ht="12" x14ac:dyDescent="0.2">
      <c r="A41" s="228" t="s">
        <v>229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30"/>
    </row>
    <row r="42" spans="1:13" s="2" customFormat="1" ht="12" x14ac:dyDescent="0.2">
      <c r="A42" s="105" t="s">
        <v>313</v>
      </c>
      <c r="B42" s="101">
        <v>1</v>
      </c>
      <c r="C42" s="6"/>
      <c r="D42" s="7"/>
      <c r="E42" s="101">
        <v>2</v>
      </c>
      <c r="F42" s="6"/>
      <c r="G42" s="7"/>
      <c r="H42" s="101">
        <v>0</v>
      </c>
      <c r="I42" s="6"/>
      <c r="J42" s="7"/>
      <c r="K42" s="101">
        <v>1</v>
      </c>
      <c r="L42" s="6"/>
      <c r="M42" s="7"/>
    </row>
    <row r="43" spans="1:13" s="2" customFormat="1" ht="12" x14ac:dyDescent="0.2">
      <c r="A43" s="105" t="s">
        <v>277</v>
      </c>
      <c r="B43" s="101">
        <v>2</v>
      </c>
      <c r="C43" s="6"/>
      <c r="D43" s="7"/>
      <c r="E43" s="101">
        <v>1</v>
      </c>
      <c r="F43" s="6"/>
      <c r="G43" s="7"/>
      <c r="H43" s="101">
        <v>3</v>
      </c>
      <c r="I43" s="6"/>
      <c r="J43" s="7"/>
      <c r="K43" s="101">
        <v>1</v>
      </c>
      <c r="L43" s="6"/>
      <c r="M43" s="7"/>
    </row>
    <row r="44" spans="1:13" s="2" customFormat="1" ht="11.45" customHeight="1" x14ac:dyDescent="0.2">
      <c r="A44" s="105" t="s">
        <v>278</v>
      </c>
      <c r="B44" s="101" t="s">
        <v>163</v>
      </c>
      <c r="C44" s="6"/>
      <c r="D44" s="7"/>
      <c r="E44" s="101">
        <v>1</v>
      </c>
      <c r="F44" s="6"/>
      <c r="G44" s="7"/>
      <c r="H44" s="101">
        <v>0</v>
      </c>
      <c r="I44" s="6"/>
      <c r="J44" s="7"/>
      <c r="K44" s="101">
        <v>0</v>
      </c>
      <c r="L44" s="6"/>
      <c r="M44" s="7"/>
    </row>
    <row r="45" spans="1:13" s="2" customFormat="1" ht="11.45" customHeight="1" x14ac:dyDescent="0.2">
      <c r="A45" s="105" t="s">
        <v>276</v>
      </c>
      <c r="B45" s="101">
        <v>2</v>
      </c>
      <c r="C45" s="6"/>
      <c r="D45" s="7"/>
      <c r="E45" s="101">
        <v>1</v>
      </c>
      <c r="F45" s="6"/>
      <c r="G45" s="7"/>
      <c r="H45" s="101">
        <v>2</v>
      </c>
      <c r="I45" s="6"/>
      <c r="J45" s="7"/>
      <c r="K45" s="101">
        <v>4</v>
      </c>
      <c r="L45" s="6"/>
      <c r="M45" s="7"/>
    </row>
    <row r="46" spans="1:13" s="2" customFormat="1" ht="12" customHeight="1" x14ac:dyDescent="0.2">
      <c r="A46" s="107" t="s">
        <v>88</v>
      </c>
      <c r="B46" s="101">
        <v>4</v>
      </c>
      <c r="C46" s="6"/>
      <c r="D46" s="7"/>
      <c r="E46" s="101">
        <v>0</v>
      </c>
      <c r="F46" s="6"/>
      <c r="G46" s="7"/>
      <c r="H46" s="101">
        <v>0</v>
      </c>
      <c r="I46" s="6"/>
      <c r="J46" s="7"/>
      <c r="K46" s="101">
        <v>0</v>
      </c>
      <c r="L46" s="6"/>
      <c r="M46" s="7"/>
    </row>
    <row r="47" spans="1:13" s="2" customFormat="1" thickBot="1" x14ac:dyDescent="0.25">
      <c r="A47" s="8" t="s">
        <v>15</v>
      </c>
      <c r="B47" s="29">
        <f t="shared" ref="B47:J47" si="2">SUM(B42:B46)</f>
        <v>9</v>
      </c>
      <c r="C47" s="30">
        <f t="shared" si="2"/>
        <v>0</v>
      </c>
      <c r="D47" s="31">
        <f t="shared" si="2"/>
        <v>0</v>
      </c>
      <c r="E47" s="29">
        <f t="shared" si="2"/>
        <v>5</v>
      </c>
      <c r="F47" s="30">
        <f t="shared" si="2"/>
        <v>0</v>
      </c>
      <c r="G47" s="31">
        <f t="shared" si="2"/>
        <v>0</v>
      </c>
      <c r="H47" s="29">
        <f t="shared" si="2"/>
        <v>5</v>
      </c>
      <c r="I47" s="30">
        <f t="shared" si="2"/>
        <v>0</v>
      </c>
      <c r="J47" s="31">
        <f t="shared" si="2"/>
        <v>0</v>
      </c>
      <c r="K47" s="29">
        <f t="shared" ref="K47:M47" si="3">SUM(K42:K46)</f>
        <v>6</v>
      </c>
      <c r="L47" s="30">
        <f t="shared" si="3"/>
        <v>0</v>
      </c>
      <c r="M47" s="31">
        <f t="shared" si="3"/>
        <v>0</v>
      </c>
    </row>
    <row r="48" spans="1:13" s="2" customFormat="1" ht="13.5" customHeight="1" thickBot="1" x14ac:dyDescent="0.25">
      <c r="A48" s="20" t="s">
        <v>0</v>
      </c>
      <c r="B48" s="238">
        <f>SUM(B47:D47)</f>
        <v>9</v>
      </c>
      <c r="C48" s="238"/>
      <c r="D48" s="238"/>
      <c r="E48" s="238">
        <f>SUM(E47:G47)</f>
        <v>5</v>
      </c>
      <c r="F48" s="238"/>
      <c r="G48" s="238"/>
      <c r="H48" s="238">
        <f>SUM(H47:J47)</f>
        <v>5</v>
      </c>
      <c r="I48" s="238"/>
      <c r="J48" s="238"/>
      <c r="K48" s="240">
        <f>SUM(K47:M47)</f>
        <v>6</v>
      </c>
      <c r="L48" s="240"/>
      <c r="M48" s="240"/>
    </row>
    <row r="49" spans="1:13" s="2" customFormat="1" ht="13.5" customHeight="1" x14ac:dyDescent="0.2">
      <c r="A49" s="172"/>
      <c r="B49" s="173"/>
      <c r="C49" s="173"/>
      <c r="D49" s="173"/>
      <c r="E49" s="173"/>
      <c r="F49" s="173"/>
      <c r="G49" s="173"/>
      <c r="H49" s="173"/>
      <c r="I49" s="173"/>
      <c r="J49" s="173"/>
      <c r="K49" s="173"/>
      <c r="L49" s="173"/>
      <c r="M49" s="173"/>
    </row>
    <row r="50" spans="1:13" s="25" customFormat="1" ht="13.5" customHeight="1" x14ac:dyDescent="0.2">
      <c r="A50" s="174" t="s">
        <v>224</v>
      </c>
      <c r="B50" s="175">
        <v>56</v>
      </c>
      <c r="C50" s="66"/>
      <c r="D50" s="67"/>
      <c r="E50" s="175">
        <v>55</v>
      </c>
      <c r="F50" s="66"/>
      <c r="G50" s="67"/>
      <c r="H50" s="175">
        <v>49</v>
      </c>
      <c r="I50" s="66"/>
      <c r="J50" s="67"/>
      <c r="K50" s="175">
        <v>45</v>
      </c>
      <c r="L50" s="66"/>
      <c r="M50" s="67"/>
    </row>
    <row r="51" spans="1:13" s="2" customFormat="1" ht="12" customHeight="1" thickBot="1" x14ac:dyDescent="0.25">
      <c r="A51" s="8" t="s">
        <v>15</v>
      </c>
      <c r="B51" s="29">
        <f t="shared" ref="B51" si="4">SUM(B50:B50)</f>
        <v>56</v>
      </c>
      <c r="C51" s="159"/>
      <c r="D51" s="160"/>
      <c r="E51" s="29">
        <f t="shared" ref="E51" si="5">SUM(E50:E50)</f>
        <v>55</v>
      </c>
      <c r="F51" s="159"/>
      <c r="G51" s="160"/>
      <c r="H51" s="29">
        <f t="shared" ref="H51:K51" si="6">SUM(H50:H50)</f>
        <v>49</v>
      </c>
      <c r="I51" s="159"/>
      <c r="J51" s="160"/>
      <c r="K51" s="29">
        <f t="shared" si="6"/>
        <v>45</v>
      </c>
      <c r="L51" s="159"/>
      <c r="M51" s="160"/>
    </row>
    <row r="52" spans="1:13" s="2" customFormat="1" ht="13.5" customHeight="1" thickBot="1" x14ac:dyDescent="0.25">
      <c r="A52" s="17" t="s">
        <v>0</v>
      </c>
      <c r="B52" s="221">
        <f>SUM(B51:D51)</f>
        <v>56</v>
      </c>
      <c r="C52" s="221"/>
      <c r="D52" s="222"/>
      <c r="E52" s="221">
        <f>SUM(E51:G51)</f>
        <v>55</v>
      </c>
      <c r="F52" s="221"/>
      <c r="G52" s="222"/>
      <c r="H52" s="221">
        <f>SUM(H51:J51)</f>
        <v>49</v>
      </c>
      <c r="I52" s="221"/>
      <c r="J52" s="222"/>
      <c r="K52" s="221">
        <f>SUM(K51:M51)</f>
        <v>45</v>
      </c>
      <c r="L52" s="221"/>
      <c r="M52" s="222"/>
    </row>
    <row r="53" spans="1:13" s="2" customFormat="1" ht="12" x14ac:dyDescent="0.2"/>
    <row r="54" spans="1:13" s="2" customFormat="1" thickBot="1" x14ac:dyDescent="0.25">
      <c r="A54" s="15" t="s">
        <v>17</v>
      </c>
      <c r="B54" s="94">
        <f>B23+B38+B47+B51</f>
        <v>630</v>
      </c>
      <c r="C54" s="159"/>
      <c r="D54" s="160"/>
      <c r="E54" s="94">
        <f t="shared" ref="E54:M54" si="7">E23+E38+E47+E51</f>
        <v>565</v>
      </c>
      <c r="F54" s="108">
        <f t="shared" si="7"/>
        <v>0</v>
      </c>
      <c r="G54" s="109">
        <f t="shared" si="7"/>
        <v>0</v>
      </c>
      <c r="H54" s="94">
        <f t="shared" si="7"/>
        <v>577</v>
      </c>
      <c r="I54" s="108">
        <f t="shared" si="7"/>
        <v>0</v>
      </c>
      <c r="J54" s="109">
        <f t="shared" si="7"/>
        <v>0</v>
      </c>
      <c r="K54" s="94">
        <f t="shared" si="7"/>
        <v>595</v>
      </c>
      <c r="L54" s="108">
        <f t="shared" si="7"/>
        <v>0</v>
      </c>
      <c r="M54" s="109">
        <f t="shared" si="7"/>
        <v>0</v>
      </c>
    </row>
    <row r="55" spans="1:13" s="2" customFormat="1" ht="13.5" customHeight="1" thickBot="1" x14ac:dyDescent="0.25">
      <c r="A55" s="17" t="s">
        <v>16</v>
      </c>
      <c r="B55" s="191">
        <f>SUM(B54:D54)</f>
        <v>630</v>
      </c>
      <c r="C55" s="192"/>
      <c r="D55" s="193"/>
      <c r="E55" s="227">
        <f>SUM(E54:G54)</f>
        <v>565</v>
      </c>
      <c r="F55" s="192"/>
      <c r="G55" s="193"/>
      <c r="H55" s="227">
        <f>SUM(H54:J54)</f>
        <v>577</v>
      </c>
      <c r="I55" s="192"/>
      <c r="J55" s="193"/>
      <c r="K55" s="239">
        <f>SUM(K54:M54)</f>
        <v>595</v>
      </c>
      <c r="L55" s="198"/>
      <c r="M55" s="199"/>
    </row>
    <row r="56" spans="1:13" s="2" customFormat="1" x14ac:dyDescent="0.2">
      <c r="A56" s="9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</row>
    <row r="57" spans="1:13" s="2" customFormat="1" ht="13.5" customHeight="1" x14ac:dyDescent="0.2">
      <c r="A57" s="9" t="s">
        <v>74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</row>
  </sheetData>
  <mergeCells count="29">
    <mergeCell ref="H24:J24"/>
    <mergeCell ref="G26:I26"/>
    <mergeCell ref="G5:H5"/>
    <mergeCell ref="K52:M52"/>
    <mergeCell ref="B55:D55"/>
    <mergeCell ref="E55:G55"/>
    <mergeCell ref="K55:M55"/>
    <mergeCell ref="B39:D39"/>
    <mergeCell ref="H39:J39"/>
    <mergeCell ref="B48:D48"/>
    <mergeCell ref="E48:G48"/>
    <mergeCell ref="K48:M48"/>
    <mergeCell ref="A41:M41"/>
    <mergeCell ref="K3:M3"/>
    <mergeCell ref="K24:M24"/>
    <mergeCell ref="K39:M39"/>
    <mergeCell ref="A1:M1"/>
    <mergeCell ref="H55:J55"/>
    <mergeCell ref="H3:J3"/>
    <mergeCell ref="E24:G24"/>
    <mergeCell ref="E39:G39"/>
    <mergeCell ref="H48:J48"/>
    <mergeCell ref="H52:J52"/>
    <mergeCell ref="A3:A4"/>
    <mergeCell ref="B3:D3"/>
    <mergeCell ref="E3:G3"/>
    <mergeCell ref="B52:D52"/>
    <mergeCell ref="E52:G52"/>
    <mergeCell ref="B24:D24"/>
  </mergeCells>
  <printOptions horizontalCentered="1"/>
  <pageMargins left="0.7" right="0.7" top="0.75" bottom="0.75" header="0.3" footer="0.3"/>
  <pageSetup scale="9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2D050"/>
  </sheetPr>
  <dimension ref="A1:M51"/>
  <sheetViews>
    <sheetView showGridLines="0" zoomScaleNormal="100" zoomScaleSheetLayoutView="90" zoomScalePageLayoutView="154" workbookViewId="0">
      <selection activeCell="M36" sqref="M36"/>
    </sheetView>
  </sheetViews>
  <sheetFormatPr defaultColWidth="9.140625" defaultRowHeight="12.75" x14ac:dyDescent="0.2"/>
  <cols>
    <col min="1" max="1" width="28" style="27" customWidth="1"/>
    <col min="2" max="3" width="4.85546875" style="27" customWidth="1"/>
    <col min="4" max="4" width="4.28515625" style="27" customWidth="1"/>
    <col min="5" max="6" width="4.85546875" style="27" customWidth="1"/>
    <col min="7" max="7" width="4.140625" style="27" customWidth="1"/>
    <col min="8" max="9" width="4.85546875" style="27" customWidth="1"/>
    <col min="10" max="10" width="4.140625" style="27" customWidth="1"/>
    <col min="11" max="12" width="4.85546875" style="27" customWidth="1"/>
    <col min="13" max="13" width="4.140625" style="27" customWidth="1"/>
    <col min="14" max="16384" width="9.140625" style="27"/>
  </cols>
  <sheetData>
    <row r="1" spans="1:13" s="1" customFormat="1" ht="18" customHeight="1" x14ac:dyDescent="0.3">
      <c r="A1" s="206" t="s">
        <v>18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</row>
    <row r="2" spans="1:13" ht="18.75" x14ac:dyDescent="0.3">
      <c r="A2" s="90"/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</row>
    <row r="3" spans="1:13" ht="12.75" customHeight="1" x14ac:dyDescent="0.2">
      <c r="A3" s="223" t="s">
        <v>233</v>
      </c>
      <c r="B3" s="164"/>
    </row>
    <row r="4" spans="1:13" ht="12.75" customHeight="1" x14ac:dyDescent="0.2">
      <c r="A4" s="210"/>
      <c r="B4" s="211" t="s">
        <v>256</v>
      </c>
      <c r="C4" s="212"/>
      <c r="D4" s="213"/>
      <c r="E4" s="211" t="s">
        <v>271</v>
      </c>
      <c r="F4" s="212"/>
      <c r="G4" s="213"/>
      <c r="H4" s="211" t="s">
        <v>295</v>
      </c>
      <c r="I4" s="212"/>
      <c r="J4" s="213"/>
      <c r="K4" s="211" t="s">
        <v>312</v>
      </c>
      <c r="L4" s="212"/>
      <c r="M4" s="213"/>
    </row>
    <row r="5" spans="1:13" ht="15.75" customHeight="1" x14ac:dyDescent="0.2">
      <c r="A5" s="231"/>
      <c r="B5" s="35" t="s">
        <v>182</v>
      </c>
      <c r="C5" s="6" t="s">
        <v>183</v>
      </c>
      <c r="D5" s="7" t="s">
        <v>13</v>
      </c>
      <c r="E5" s="35" t="s">
        <v>182</v>
      </c>
      <c r="F5" s="6" t="s">
        <v>183</v>
      </c>
      <c r="G5" s="7" t="s">
        <v>13</v>
      </c>
      <c r="H5" s="35" t="s">
        <v>182</v>
      </c>
      <c r="I5" s="6" t="s">
        <v>183</v>
      </c>
      <c r="J5" s="7" t="s">
        <v>13</v>
      </c>
      <c r="K5" s="35" t="s">
        <v>182</v>
      </c>
      <c r="L5" s="6" t="s">
        <v>183</v>
      </c>
      <c r="M5" s="7" t="s">
        <v>13</v>
      </c>
    </row>
    <row r="6" spans="1:13" s="28" customFormat="1" ht="12" x14ac:dyDescent="0.2">
      <c r="A6" s="11" t="s">
        <v>79</v>
      </c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12"/>
    </row>
    <row r="7" spans="1:13" s="28" customFormat="1" ht="12" x14ac:dyDescent="0.2">
      <c r="A7" s="100" t="s">
        <v>96</v>
      </c>
      <c r="B7" s="101">
        <v>146</v>
      </c>
      <c r="C7" s="6"/>
      <c r="D7" s="7"/>
      <c r="E7" s="101">
        <v>144</v>
      </c>
      <c r="F7" s="6"/>
      <c r="G7" s="7"/>
      <c r="H7" s="101">
        <v>144</v>
      </c>
      <c r="I7" s="6"/>
      <c r="J7" s="7"/>
      <c r="K7" s="101">
        <v>147</v>
      </c>
      <c r="L7" s="6"/>
      <c r="M7" s="7"/>
    </row>
    <row r="8" spans="1:13" s="28" customFormat="1" thickBot="1" x14ac:dyDescent="0.25">
      <c r="A8" s="8" t="s">
        <v>15</v>
      </c>
      <c r="B8" s="29">
        <f t="shared" ref="B8:G8" si="0">SUM(B7)</f>
        <v>146</v>
      </c>
      <c r="C8" s="30">
        <f t="shared" si="0"/>
        <v>0</v>
      </c>
      <c r="D8" s="31">
        <f t="shared" si="0"/>
        <v>0</v>
      </c>
      <c r="E8" s="29">
        <f t="shared" si="0"/>
        <v>144</v>
      </c>
      <c r="F8" s="30">
        <f t="shared" si="0"/>
        <v>0</v>
      </c>
      <c r="G8" s="31">
        <f t="shared" si="0"/>
        <v>0</v>
      </c>
      <c r="H8" s="41">
        <f>SUM(H7)</f>
        <v>144</v>
      </c>
      <c r="I8" s="39">
        <f t="shared" ref="I8:J8" si="1">SUM(I7)</f>
        <v>0</v>
      </c>
      <c r="J8" s="59">
        <f t="shared" si="1"/>
        <v>0</v>
      </c>
      <c r="K8" s="41">
        <f>SUM(K7)</f>
        <v>147</v>
      </c>
      <c r="L8" s="39">
        <f t="shared" ref="L8:M8" si="2">SUM(L7)</f>
        <v>0</v>
      </c>
      <c r="M8" s="59">
        <f t="shared" si="2"/>
        <v>0</v>
      </c>
    </row>
    <row r="9" spans="1:13" s="28" customFormat="1" ht="13.5" customHeight="1" thickBot="1" x14ac:dyDescent="0.25">
      <c r="A9" s="20" t="s">
        <v>0</v>
      </c>
      <c r="B9" s="221">
        <f>SUM(B8:D8)</f>
        <v>146</v>
      </c>
      <c r="C9" s="221"/>
      <c r="D9" s="222"/>
      <c r="E9" s="221">
        <f>SUM(E8:G8)</f>
        <v>144</v>
      </c>
      <c r="F9" s="221"/>
      <c r="G9" s="222"/>
      <c r="H9" s="221">
        <f>SUM(H8:J8)</f>
        <v>144</v>
      </c>
      <c r="I9" s="221"/>
      <c r="J9" s="222"/>
      <c r="K9" s="221">
        <f>SUM(K8:M8)</f>
        <v>147</v>
      </c>
      <c r="L9" s="221"/>
      <c r="M9" s="222"/>
    </row>
    <row r="10" spans="1:13" s="28" customFormat="1" ht="12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3" s="28" customFormat="1" thickBot="1" x14ac:dyDescent="0.25">
      <c r="A11" s="15" t="s">
        <v>17</v>
      </c>
      <c r="B11" s="94">
        <f t="shared" ref="B11:J11" si="3">B8</f>
        <v>146</v>
      </c>
      <c r="C11" s="39">
        <f t="shared" si="3"/>
        <v>0</v>
      </c>
      <c r="D11" s="40">
        <f t="shared" si="3"/>
        <v>0</v>
      </c>
      <c r="E11" s="94">
        <f t="shared" si="3"/>
        <v>144</v>
      </c>
      <c r="F11" s="39">
        <f t="shared" si="3"/>
        <v>0</v>
      </c>
      <c r="G11" s="40">
        <f t="shared" si="3"/>
        <v>0</v>
      </c>
      <c r="H11" s="94">
        <f t="shared" si="3"/>
        <v>144</v>
      </c>
      <c r="I11" s="39">
        <f t="shared" si="3"/>
        <v>0</v>
      </c>
      <c r="J11" s="40">
        <f t="shared" si="3"/>
        <v>0</v>
      </c>
      <c r="K11" s="94">
        <f t="shared" ref="K11:M11" si="4">K8</f>
        <v>147</v>
      </c>
      <c r="L11" s="39">
        <f t="shared" si="4"/>
        <v>0</v>
      </c>
      <c r="M11" s="40">
        <f t="shared" si="4"/>
        <v>0</v>
      </c>
    </row>
    <row r="12" spans="1:13" s="28" customFormat="1" ht="13.5" customHeight="1" thickBot="1" x14ac:dyDescent="0.25">
      <c r="A12" s="20" t="s">
        <v>16</v>
      </c>
      <c r="B12" s="227">
        <f>SUM(B11:D11)</f>
        <v>146</v>
      </c>
      <c r="C12" s="192"/>
      <c r="D12" s="193"/>
      <c r="E12" s="227">
        <f>SUM(E11:G11)</f>
        <v>144</v>
      </c>
      <c r="F12" s="192"/>
      <c r="G12" s="193"/>
      <c r="H12" s="227">
        <f>SUM(H11:J11)</f>
        <v>144</v>
      </c>
      <c r="I12" s="192"/>
      <c r="J12" s="193"/>
      <c r="K12" s="227">
        <f>SUM(K11:M11)</f>
        <v>147</v>
      </c>
      <c r="L12" s="192"/>
      <c r="M12" s="193"/>
    </row>
    <row r="16" spans="1:13" s="54" customFormat="1" ht="18.75" x14ac:dyDescent="0.3">
      <c r="A16" s="206" t="s">
        <v>18</v>
      </c>
      <c r="B16" s="206"/>
      <c r="C16" s="206"/>
      <c r="D16" s="206"/>
      <c r="E16" s="206"/>
      <c r="F16" s="206"/>
      <c r="G16" s="206"/>
      <c r="H16" s="206"/>
      <c r="I16" s="206"/>
      <c r="J16" s="206"/>
      <c r="K16" s="206"/>
      <c r="L16" s="206"/>
      <c r="M16" s="206"/>
    </row>
    <row r="17" spans="1:13" x14ac:dyDescent="0.2">
      <c r="A17" s="1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</row>
    <row r="18" spans="1:13" x14ac:dyDescent="0.2">
      <c r="A18" s="223" t="s">
        <v>97</v>
      </c>
      <c r="B18" s="211" t="s">
        <v>256</v>
      </c>
      <c r="C18" s="212"/>
      <c r="D18" s="213"/>
      <c r="E18" s="211" t="s">
        <v>271</v>
      </c>
      <c r="F18" s="212"/>
      <c r="G18" s="213"/>
      <c r="H18" s="211" t="s">
        <v>295</v>
      </c>
      <c r="I18" s="212"/>
      <c r="J18" s="213"/>
      <c r="K18" s="211" t="s">
        <v>312</v>
      </c>
      <c r="L18" s="212"/>
      <c r="M18" s="213"/>
    </row>
    <row r="19" spans="1:13" x14ac:dyDescent="0.2">
      <c r="A19" s="223"/>
      <c r="B19" s="35" t="s">
        <v>182</v>
      </c>
      <c r="C19" s="6" t="s">
        <v>183</v>
      </c>
      <c r="D19" s="7" t="s">
        <v>13</v>
      </c>
      <c r="E19" s="35" t="s">
        <v>182</v>
      </c>
      <c r="F19" s="6" t="s">
        <v>183</v>
      </c>
      <c r="G19" s="7" t="s">
        <v>13</v>
      </c>
      <c r="H19" s="35" t="s">
        <v>182</v>
      </c>
      <c r="I19" s="6" t="s">
        <v>183</v>
      </c>
      <c r="J19" s="7" t="s">
        <v>13</v>
      </c>
      <c r="K19" s="35" t="s">
        <v>182</v>
      </c>
      <c r="L19" s="6" t="s">
        <v>183</v>
      </c>
      <c r="M19" s="7" t="s">
        <v>13</v>
      </c>
    </row>
    <row r="20" spans="1:13" s="28" customFormat="1" ht="12" x14ac:dyDescent="0.2">
      <c r="A20" s="11" t="s">
        <v>97</v>
      </c>
      <c r="B20" s="51"/>
      <c r="C20" s="51"/>
      <c r="D20" s="51"/>
      <c r="E20" s="51"/>
      <c r="F20" s="51"/>
      <c r="G20" s="51"/>
      <c r="H20" s="51"/>
      <c r="I20" s="51"/>
      <c r="J20" s="51"/>
      <c r="K20" s="51"/>
      <c r="L20" s="51"/>
      <c r="M20" s="12"/>
    </row>
    <row r="21" spans="1:13" s="28" customFormat="1" ht="12" x14ac:dyDescent="0.2">
      <c r="A21" s="100" t="s">
        <v>98</v>
      </c>
      <c r="B21" s="101">
        <v>473</v>
      </c>
      <c r="C21" s="6"/>
      <c r="D21" s="7"/>
      <c r="E21" s="101">
        <v>437</v>
      </c>
      <c r="F21" s="6"/>
      <c r="G21" s="7"/>
      <c r="H21" s="101">
        <v>378</v>
      </c>
      <c r="I21" s="6"/>
      <c r="J21" s="7"/>
      <c r="K21" s="101">
        <v>374</v>
      </c>
      <c r="L21" s="6"/>
      <c r="M21" s="7"/>
    </row>
    <row r="22" spans="1:13" s="28" customFormat="1" thickBot="1" x14ac:dyDescent="0.25">
      <c r="A22" s="8" t="s">
        <v>15</v>
      </c>
      <c r="B22" s="29">
        <f t="shared" ref="B22:G22" si="5">SUM(B21)</f>
        <v>473</v>
      </c>
      <c r="C22" s="30">
        <f t="shared" si="5"/>
        <v>0</v>
      </c>
      <c r="D22" s="31">
        <f t="shared" si="5"/>
        <v>0</v>
      </c>
      <c r="E22" s="29">
        <f t="shared" si="5"/>
        <v>437</v>
      </c>
      <c r="F22" s="30">
        <f t="shared" si="5"/>
        <v>0</v>
      </c>
      <c r="G22" s="31">
        <f t="shared" si="5"/>
        <v>0</v>
      </c>
      <c r="H22" s="41">
        <f>SUM(H21)</f>
        <v>378</v>
      </c>
      <c r="I22" s="39">
        <f t="shared" ref="I22:J22" si="6">SUM(I21)</f>
        <v>0</v>
      </c>
      <c r="J22" s="59">
        <f t="shared" si="6"/>
        <v>0</v>
      </c>
      <c r="K22" s="41">
        <f>SUM(K21)</f>
        <v>374</v>
      </c>
      <c r="L22" s="39">
        <f t="shared" ref="L22:M22" si="7">SUM(L21)</f>
        <v>0</v>
      </c>
      <c r="M22" s="59">
        <f t="shared" si="7"/>
        <v>0</v>
      </c>
    </row>
    <row r="23" spans="1:13" s="28" customFormat="1" ht="13.5" customHeight="1" thickBot="1" x14ac:dyDescent="0.25">
      <c r="A23" s="20" t="s">
        <v>0</v>
      </c>
      <c r="B23" s="221">
        <f>SUM(B22:D22)</f>
        <v>473</v>
      </c>
      <c r="C23" s="221"/>
      <c r="D23" s="222"/>
      <c r="E23" s="221">
        <f>SUM(E22:G22)</f>
        <v>437</v>
      </c>
      <c r="F23" s="221"/>
      <c r="G23" s="222"/>
      <c r="H23" s="221">
        <f>SUM(H22:J22)</f>
        <v>378</v>
      </c>
      <c r="I23" s="221"/>
      <c r="J23" s="222"/>
      <c r="K23" s="221">
        <f>SUM(K22:M22)</f>
        <v>374</v>
      </c>
      <c r="L23" s="221"/>
      <c r="M23" s="222"/>
    </row>
    <row r="24" spans="1:13" s="28" customFormat="1" ht="12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 s="28" customFormat="1" thickBot="1" x14ac:dyDescent="0.25">
      <c r="A25" s="15" t="s">
        <v>17</v>
      </c>
      <c r="B25" s="94">
        <f t="shared" ref="B25:D25" si="8">B22</f>
        <v>473</v>
      </c>
      <c r="C25" s="39">
        <f t="shared" si="8"/>
        <v>0</v>
      </c>
      <c r="D25" s="40">
        <f t="shared" si="8"/>
        <v>0</v>
      </c>
      <c r="E25" s="94">
        <f>E22</f>
        <v>437</v>
      </c>
      <c r="F25" s="39">
        <f t="shared" ref="F25:J25" si="9">F22</f>
        <v>0</v>
      </c>
      <c r="G25" s="40">
        <f t="shared" si="9"/>
        <v>0</v>
      </c>
      <c r="H25" s="94">
        <f t="shared" si="9"/>
        <v>378</v>
      </c>
      <c r="I25" s="39">
        <f t="shared" si="9"/>
        <v>0</v>
      </c>
      <c r="J25" s="40">
        <f t="shared" si="9"/>
        <v>0</v>
      </c>
      <c r="K25" s="94">
        <f t="shared" ref="K25:M25" si="10">K22</f>
        <v>374</v>
      </c>
      <c r="L25" s="39">
        <f t="shared" si="10"/>
        <v>0</v>
      </c>
      <c r="M25" s="40">
        <f t="shared" si="10"/>
        <v>0</v>
      </c>
    </row>
    <row r="26" spans="1:13" s="28" customFormat="1" ht="13.5" customHeight="1" thickBot="1" x14ac:dyDescent="0.25">
      <c r="A26" s="20" t="s">
        <v>16</v>
      </c>
      <c r="B26" s="227">
        <f>SUM(B25:D25)</f>
        <v>473</v>
      </c>
      <c r="C26" s="192"/>
      <c r="D26" s="193"/>
      <c r="E26" s="227">
        <f>SUM(E25:G25)</f>
        <v>437</v>
      </c>
      <c r="F26" s="192"/>
      <c r="G26" s="193"/>
      <c r="H26" s="227">
        <f>SUM(H25:J25)</f>
        <v>378</v>
      </c>
      <c r="I26" s="192"/>
      <c r="J26" s="193"/>
      <c r="K26" s="227">
        <f>SUM(K25:M25)</f>
        <v>374</v>
      </c>
      <c r="L26" s="192"/>
      <c r="M26" s="193"/>
    </row>
    <row r="27" spans="1:13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9" spans="1:13" ht="12.75" customHeight="1" x14ac:dyDescent="0.2"/>
    <row r="30" spans="1:13" ht="18" customHeight="1" x14ac:dyDescent="0.3">
      <c r="A30" s="206" t="s">
        <v>18</v>
      </c>
      <c r="B30" s="206"/>
      <c r="C30" s="206"/>
      <c r="D30" s="206"/>
      <c r="E30" s="206"/>
      <c r="F30" s="206"/>
      <c r="G30" s="206"/>
      <c r="H30" s="206"/>
      <c r="I30" s="206"/>
      <c r="J30" s="206"/>
      <c r="K30" s="206"/>
      <c r="L30" s="206"/>
      <c r="M30" s="206"/>
    </row>
    <row r="31" spans="1:13" x14ac:dyDescent="0.2">
      <c r="A31" s="1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</row>
    <row r="32" spans="1:13" ht="12.75" customHeight="1" x14ac:dyDescent="0.2">
      <c r="A32" s="241" t="s">
        <v>157</v>
      </c>
    </row>
    <row r="33" spans="1:13" ht="12.75" customHeight="1" x14ac:dyDescent="0.2">
      <c r="A33" s="241"/>
      <c r="B33" s="211" t="s">
        <v>256</v>
      </c>
      <c r="C33" s="212"/>
      <c r="D33" s="213"/>
      <c r="E33" s="211" t="s">
        <v>271</v>
      </c>
      <c r="F33" s="212"/>
      <c r="G33" s="213"/>
      <c r="H33" s="211" t="s">
        <v>295</v>
      </c>
      <c r="I33" s="212"/>
      <c r="J33" s="213"/>
      <c r="K33" s="211" t="s">
        <v>312</v>
      </c>
      <c r="L33" s="212"/>
      <c r="M33" s="213"/>
    </row>
    <row r="34" spans="1:13" ht="15" customHeight="1" x14ac:dyDescent="0.2">
      <c r="A34" s="242"/>
      <c r="B34" s="35" t="s">
        <v>182</v>
      </c>
      <c r="C34" s="6" t="s">
        <v>183</v>
      </c>
      <c r="D34" s="7" t="s">
        <v>13</v>
      </c>
      <c r="E34" s="35" t="s">
        <v>182</v>
      </c>
      <c r="F34" s="6" t="s">
        <v>183</v>
      </c>
      <c r="G34" s="7" t="s">
        <v>13</v>
      </c>
      <c r="H34" s="35" t="s">
        <v>182</v>
      </c>
      <c r="I34" s="6" t="s">
        <v>183</v>
      </c>
      <c r="J34" s="7" t="s">
        <v>13</v>
      </c>
      <c r="K34" s="35" t="s">
        <v>182</v>
      </c>
      <c r="L34" s="6" t="s">
        <v>183</v>
      </c>
      <c r="M34" s="7" t="s">
        <v>13</v>
      </c>
    </row>
    <row r="35" spans="1:13" s="28" customFormat="1" ht="12" x14ac:dyDescent="0.2">
      <c r="A35" s="11" t="s">
        <v>99</v>
      </c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12"/>
    </row>
    <row r="36" spans="1:13" s="28" customFormat="1" ht="12" x14ac:dyDescent="0.2">
      <c r="A36" s="102" t="s">
        <v>155</v>
      </c>
      <c r="B36" s="101">
        <v>35</v>
      </c>
      <c r="C36" s="6">
        <v>42</v>
      </c>
      <c r="D36" s="7"/>
      <c r="E36" s="101">
        <v>46</v>
      </c>
      <c r="F36" s="6">
        <v>29</v>
      </c>
      <c r="G36" s="7"/>
      <c r="H36" s="101">
        <v>42</v>
      </c>
      <c r="I36" s="6">
        <v>9</v>
      </c>
      <c r="J36" s="7"/>
      <c r="K36" s="101">
        <v>33</v>
      </c>
      <c r="L36" s="6">
        <v>11</v>
      </c>
      <c r="M36" s="7"/>
    </row>
    <row r="37" spans="1:13" s="28" customFormat="1" thickBot="1" x14ac:dyDescent="0.25">
      <c r="A37" s="103" t="s">
        <v>15</v>
      </c>
      <c r="B37" s="29">
        <f t="shared" ref="B37:D37" si="11">SUM(B36)</f>
        <v>35</v>
      </c>
      <c r="C37" s="30">
        <f t="shared" si="11"/>
        <v>42</v>
      </c>
      <c r="D37" s="31">
        <f t="shared" si="11"/>
        <v>0</v>
      </c>
      <c r="E37" s="29">
        <f t="shared" ref="E37:J37" si="12">SUM(E36)</f>
        <v>46</v>
      </c>
      <c r="F37" s="30">
        <f t="shared" si="12"/>
        <v>29</v>
      </c>
      <c r="G37" s="31">
        <f t="shared" si="12"/>
        <v>0</v>
      </c>
      <c r="H37" s="29">
        <f t="shared" si="12"/>
        <v>42</v>
      </c>
      <c r="I37" s="30">
        <f t="shared" si="12"/>
        <v>9</v>
      </c>
      <c r="J37" s="31">
        <f t="shared" si="12"/>
        <v>0</v>
      </c>
      <c r="K37" s="29">
        <f t="shared" ref="K37:M37" si="13">SUM(K36)</f>
        <v>33</v>
      </c>
      <c r="L37" s="30">
        <f t="shared" si="13"/>
        <v>11</v>
      </c>
      <c r="M37" s="31">
        <f t="shared" si="13"/>
        <v>0</v>
      </c>
    </row>
    <row r="38" spans="1:13" s="28" customFormat="1" ht="13.5" customHeight="1" thickBot="1" x14ac:dyDescent="0.25">
      <c r="A38" s="20" t="s">
        <v>0</v>
      </c>
      <c r="B38" s="224">
        <f>SUM(B37:D37)</f>
        <v>77</v>
      </c>
      <c r="C38" s="221"/>
      <c r="D38" s="222"/>
      <c r="E38" s="224">
        <f>SUM(E37:G37)</f>
        <v>75</v>
      </c>
      <c r="F38" s="221"/>
      <c r="G38" s="222"/>
      <c r="H38" s="221">
        <f>SUM(H37:J37)</f>
        <v>51</v>
      </c>
      <c r="I38" s="221"/>
      <c r="J38" s="222"/>
      <c r="K38" s="221">
        <f>SUM(K37:M37)</f>
        <v>44</v>
      </c>
      <c r="L38" s="221"/>
      <c r="M38" s="222"/>
    </row>
    <row r="39" spans="1:13" s="28" customFormat="1" ht="12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 s="28" customFormat="1" thickBot="1" x14ac:dyDescent="0.25">
      <c r="A40" s="15" t="s">
        <v>17</v>
      </c>
      <c r="B40" s="94">
        <f t="shared" ref="B40:J40" si="14">B37</f>
        <v>35</v>
      </c>
      <c r="C40" s="39">
        <f t="shared" si="14"/>
        <v>42</v>
      </c>
      <c r="D40" s="40">
        <f t="shared" si="14"/>
        <v>0</v>
      </c>
      <c r="E40" s="94">
        <f t="shared" si="14"/>
        <v>46</v>
      </c>
      <c r="F40" s="39">
        <f t="shared" si="14"/>
        <v>29</v>
      </c>
      <c r="G40" s="40">
        <f t="shared" si="14"/>
        <v>0</v>
      </c>
      <c r="H40" s="94">
        <f t="shared" si="14"/>
        <v>42</v>
      </c>
      <c r="I40" s="39">
        <f t="shared" si="14"/>
        <v>9</v>
      </c>
      <c r="J40" s="40">
        <f t="shared" si="14"/>
        <v>0</v>
      </c>
      <c r="K40" s="94">
        <f t="shared" ref="K40:M40" si="15">K37</f>
        <v>33</v>
      </c>
      <c r="L40" s="39">
        <f t="shared" si="15"/>
        <v>11</v>
      </c>
      <c r="M40" s="40">
        <f t="shared" si="15"/>
        <v>0</v>
      </c>
    </row>
    <row r="41" spans="1:13" s="28" customFormat="1" ht="13.5" customHeight="1" thickBot="1" x14ac:dyDescent="0.25">
      <c r="A41" s="20" t="s">
        <v>16</v>
      </c>
      <c r="B41" s="227">
        <f>SUM(B40:D40)</f>
        <v>77</v>
      </c>
      <c r="C41" s="192"/>
      <c r="D41" s="193"/>
      <c r="E41" s="227">
        <f>SUM(E40:G40)</f>
        <v>75</v>
      </c>
      <c r="F41" s="192"/>
      <c r="G41" s="193"/>
      <c r="H41" s="227">
        <f>SUM(H40:J40)</f>
        <v>51</v>
      </c>
      <c r="I41" s="192"/>
      <c r="J41" s="193"/>
      <c r="K41" s="227">
        <f>SUM(K40:M40)</f>
        <v>44</v>
      </c>
      <c r="L41" s="192"/>
      <c r="M41" s="193"/>
    </row>
    <row r="43" spans="1:13" x14ac:dyDescent="0.2">
      <c r="A43" s="53"/>
    </row>
    <row r="44" spans="1:13" x14ac:dyDescent="0.2">
      <c r="A44" s="104" t="s">
        <v>74</v>
      </c>
    </row>
    <row r="51" ht="0.75" customHeight="1" x14ac:dyDescent="0.2"/>
  </sheetData>
  <mergeCells count="42">
    <mergeCell ref="B23:D23"/>
    <mergeCell ref="A32:A34"/>
    <mergeCell ref="H18:J18"/>
    <mergeCell ref="E23:G23"/>
    <mergeCell ref="B26:D26"/>
    <mergeCell ref="H26:J26"/>
    <mergeCell ref="E9:G9"/>
    <mergeCell ref="E12:G12"/>
    <mergeCell ref="A3:A5"/>
    <mergeCell ref="A18:A19"/>
    <mergeCell ref="H4:J4"/>
    <mergeCell ref="B41:D41"/>
    <mergeCell ref="E41:G41"/>
    <mergeCell ref="B38:D38"/>
    <mergeCell ref="B33:D33"/>
    <mergeCell ref="A1:M1"/>
    <mergeCell ref="A16:M16"/>
    <mergeCell ref="A30:M30"/>
    <mergeCell ref="E4:G4"/>
    <mergeCell ref="E18:G18"/>
    <mergeCell ref="B4:D4"/>
    <mergeCell ref="B18:D18"/>
    <mergeCell ref="H23:J23"/>
    <mergeCell ref="B9:D9"/>
    <mergeCell ref="H9:J9"/>
    <mergeCell ref="B12:D12"/>
    <mergeCell ref="H12:J12"/>
    <mergeCell ref="K33:M33"/>
    <mergeCell ref="K38:M38"/>
    <mergeCell ref="H38:J38"/>
    <mergeCell ref="E26:G26"/>
    <mergeCell ref="K41:M41"/>
    <mergeCell ref="K26:M26"/>
    <mergeCell ref="H41:J41"/>
    <mergeCell ref="H33:J33"/>
    <mergeCell ref="E38:G38"/>
    <mergeCell ref="E33:G33"/>
    <mergeCell ref="K4:M4"/>
    <mergeCell ref="K9:M9"/>
    <mergeCell ref="K12:M12"/>
    <mergeCell ref="K18:M18"/>
    <mergeCell ref="K23:M23"/>
  </mergeCells>
  <printOptions horizontalCentered="1"/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2D050"/>
  </sheetPr>
  <dimension ref="A1:M28"/>
  <sheetViews>
    <sheetView showGridLines="0" zoomScaleNormal="100" zoomScalePageLayoutView="166" workbookViewId="0">
      <selection activeCell="K14" sqref="K14"/>
    </sheetView>
  </sheetViews>
  <sheetFormatPr defaultColWidth="9.140625" defaultRowHeight="12.75" customHeight="1" x14ac:dyDescent="0.2"/>
  <cols>
    <col min="1" max="1" width="29.7109375" style="27" customWidth="1"/>
    <col min="2" max="3" width="4.85546875" style="27" customWidth="1"/>
    <col min="4" max="4" width="4.28515625" style="27" customWidth="1"/>
    <col min="5" max="6" width="4.85546875" style="27" customWidth="1"/>
    <col min="7" max="7" width="4.28515625" style="27" customWidth="1"/>
    <col min="8" max="9" width="4.85546875" style="27" customWidth="1"/>
    <col min="10" max="10" width="4" style="27" customWidth="1"/>
    <col min="11" max="12" width="4.85546875" style="27" customWidth="1"/>
    <col min="13" max="13" width="4.140625" style="27" customWidth="1"/>
    <col min="14" max="16384" width="9.140625" style="27"/>
  </cols>
  <sheetData>
    <row r="1" spans="1:13" s="1" customFormat="1" ht="18" customHeight="1" x14ac:dyDescent="0.3">
      <c r="A1" s="206" t="s">
        <v>18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</row>
    <row r="2" spans="1:13" ht="18" customHeight="1" x14ac:dyDescent="0.2">
      <c r="A2" s="1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ht="12.75" customHeight="1" x14ac:dyDescent="0.2">
      <c r="A3" s="223" t="s">
        <v>109</v>
      </c>
      <c r="B3" s="211" t="s">
        <v>256</v>
      </c>
      <c r="C3" s="212"/>
      <c r="D3" s="213"/>
      <c r="E3" s="211" t="s">
        <v>271</v>
      </c>
      <c r="F3" s="212"/>
      <c r="G3" s="213"/>
      <c r="H3" s="211" t="s">
        <v>295</v>
      </c>
      <c r="I3" s="212"/>
      <c r="J3" s="213"/>
      <c r="K3" s="211" t="s">
        <v>312</v>
      </c>
      <c r="L3" s="212"/>
      <c r="M3" s="213"/>
    </row>
    <row r="4" spans="1:13" ht="12.75" customHeight="1" x14ac:dyDescent="0.2">
      <c r="A4" s="223"/>
      <c r="B4" s="36" t="s">
        <v>182</v>
      </c>
      <c r="C4" s="3" t="s">
        <v>183</v>
      </c>
      <c r="D4" s="4" t="s">
        <v>13</v>
      </c>
      <c r="E4" s="36" t="s">
        <v>182</v>
      </c>
      <c r="F4" s="3" t="s">
        <v>183</v>
      </c>
      <c r="G4" s="4" t="s">
        <v>13</v>
      </c>
      <c r="H4" s="36" t="s">
        <v>182</v>
      </c>
      <c r="I4" s="3" t="s">
        <v>183</v>
      </c>
      <c r="J4" s="4" t="s">
        <v>13</v>
      </c>
      <c r="K4" s="36" t="s">
        <v>182</v>
      </c>
      <c r="L4" s="3" t="s">
        <v>183</v>
      </c>
      <c r="M4" s="4" t="s">
        <v>13</v>
      </c>
    </row>
    <row r="5" spans="1:13" s="28" customFormat="1" ht="12.75" customHeight="1" x14ac:dyDescent="0.2">
      <c r="A5" s="11" t="s">
        <v>110</v>
      </c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12"/>
    </row>
    <row r="6" spans="1:13" s="28" customFormat="1" ht="12.75" customHeight="1" x14ac:dyDescent="0.2">
      <c r="A6" s="92" t="s">
        <v>279</v>
      </c>
      <c r="B6" s="13" t="s">
        <v>163</v>
      </c>
      <c r="C6" s="6"/>
      <c r="D6" s="7"/>
      <c r="E6" s="13">
        <v>1</v>
      </c>
      <c r="F6" s="6"/>
      <c r="G6" s="7"/>
      <c r="H6" s="13">
        <v>0</v>
      </c>
      <c r="I6" s="6"/>
      <c r="J6" s="7"/>
      <c r="K6" s="13">
        <v>18</v>
      </c>
      <c r="L6" s="6"/>
      <c r="M6" s="7"/>
    </row>
    <row r="7" spans="1:13" s="28" customFormat="1" ht="12.75" customHeight="1" x14ac:dyDescent="0.2">
      <c r="A7" s="92" t="s">
        <v>134</v>
      </c>
      <c r="B7" s="13">
        <v>269</v>
      </c>
      <c r="C7" s="6"/>
      <c r="D7" s="7"/>
      <c r="E7" s="13">
        <v>172</v>
      </c>
      <c r="F7" s="6"/>
      <c r="G7" s="7"/>
      <c r="H7" s="13">
        <v>124</v>
      </c>
      <c r="I7" s="6"/>
      <c r="J7" s="7"/>
      <c r="K7" s="13">
        <v>99</v>
      </c>
      <c r="L7" s="6"/>
      <c r="M7" s="7"/>
    </row>
    <row r="8" spans="1:13" s="28" customFormat="1" ht="13.5" customHeight="1" x14ac:dyDescent="0.2">
      <c r="A8" s="93" t="s">
        <v>262</v>
      </c>
      <c r="B8" s="13">
        <v>5</v>
      </c>
      <c r="C8" s="6"/>
      <c r="D8" s="7"/>
      <c r="E8" s="13">
        <v>11</v>
      </c>
      <c r="F8" s="6"/>
      <c r="G8" s="7"/>
      <c r="H8" s="13">
        <v>11</v>
      </c>
      <c r="I8" s="6"/>
      <c r="J8" s="7"/>
      <c r="K8" s="13">
        <v>15</v>
      </c>
      <c r="L8" s="6"/>
      <c r="M8" s="7"/>
    </row>
    <row r="9" spans="1:13" s="28" customFormat="1" ht="13.5" customHeight="1" thickBot="1" x14ac:dyDescent="0.25">
      <c r="A9" s="8" t="s">
        <v>15</v>
      </c>
      <c r="B9" s="29">
        <f>SUM(B6:B8)</f>
        <v>274</v>
      </c>
      <c r="C9" s="30">
        <f>SUM(C6:C7)</f>
        <v>0</v>
      </c>
      <c r="D9" s="31">
        <f>SUM(D6:D7)</f>
        <v>0</v>
      </c>
      <c r="E9" s="29">
        <f>SUM(E6:E8)</f>
        <v>184</v>
      </c>
      <c r="F9" s="30">
        <f>SUM(F6:F7)</f>
        <v>0</v>
      </c>
      <c r="G9" s="31">
        <f>SUM(G6:G7)</f>
        <v>0</v>
      </c>
      <c r="H9" s="29">
        <f>SUM(H6:H8)</f>
        <v>135</v>
      </c>
      <c r="I9" s="30">
        <f>SUM(I6:I7)</f>
        <v>0</v>
      </c>
      <c r="J9" s="31">
        <f>SUM(J6:J7)</f>
        <v>0</v>
      </c>
      <c r="K9" s="29">
        <f>SUM(K6:K8)</f>
        <v>132</v>
      </c>
      <c r="L9" s="30">
        <f>SUM(L6:L7)</f>
        <v>0</v>
      </c>
      <c r="M9" s="31">
        <f>SUM(M6:M7)</f>
        <v>0</v>
      </c>
    </row>
    <row r="10" spans="1:13" s="28" customFormat="1" ht="12.75" customHeight="1" thickBot="1" x14ac:dyDescent="0.25">
      <c r="A10" s="20" t="s">
        <v>0</v>
      </c>
      <c r="B10" s="221">
        <f>SUM(B9:D9)</f>
        <v>274</v>
      </c>
      <c r="C10" s="221"/>
      <c r="D10" s="222"/>
      <c r="E10" s="221">
        <f>SUM(E9:G9)</f>
        <v>184</v>
      </c>
      <c r="F10" s="221"/>
      <c r="G10" s="222"/>
      <c r="H10" s="221">
        <f>SUM(H9:J9)</f>
        <v>135</v>
      </c>
      <c r="I10" s="221"/>
      <c r="J10" s="222"/>
      <c r="K10" s="221">
        <f>SUM(K9:M9)</f>
        <v>132</v>
      </c>
      <c r="L10" s="221"/>
      <c r="M10" s="222"/>
    </row>
    <row r="11" spans="1:13" s="28" customFormat="1" ht="12.75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spans="1:13" s="28" customFormat="1" ht="12.75" customHeight="1" x14ac:dyDescent="0.2">
      <c r="A12" s="11" t="s">
        <v>109</v>
      </c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12"/>
    </row>
    <row r="13" spans="1:13" s="28" customFormat="1" ht="12.75" customHeight="1" x14ac:dyDescent="0.2">
      <c r="A13" s="93" t="s">
        <v>224</v>
      </c>
      <c r="B13" s="13">
        <v>351</v>
      </c>
      <c r="C13" s="6"/>
      <c r="D13" s="7"/>
      <c r="E13" s="13">
        <v>521</v>
      </c>
      <c r="F13" s="6"/>
      <c r="G13" s="7"/>
      <c r="H13" s="13">
        <v>768</v>
      </c>
      <c r="I13" s="6"/>
      <c r="J13" s="7"/>
      <c r="K13" s="13">
        <v>807</v>
      </c>
      <c r="L13" s="6"/>
      <c r="M13" s="7"/>
    </row>
    <row r="14" spans="1:13" s="28" customFormat="1" ht="13.5" customHeight="1" x14ac:dyDescent="0.2">
      <c r="A14" s="93" t="s">
        <v>135</v>
      </c>
      <c r="B14" s="13">
        <v>18</v>
      </c>
      <c r="C14" s="6"/>
      <c r="D14" s="7"/>
      <c r="E14" s="13">
        <v>16</v>
      </c>
      <c r="F14" s="6"/>
      <c r="G14" s="7"/>
      <c r="H14" s="13">
        <v>17</v>
      </c>
      <c r="I14" s="6"/>
      <c r="J14" s="7"/>
      <c r="K14" s="13">
        <v>9</v>
      </c>
      <c r="L14" s="6"/>
      <c r="M14" s="7"/>
    </row>
    <row r="15" spans="1:13" s="28" customFormat="1" ht="13.5" customHeight="1" thickBot="1" x14ac:dyDescent="0.25">
      <c r="A15" s="8" t="s">
        <v>15</v>
      </c>
      <c r="B15" s="29">
        <f>SUM(B13:B14)</f>
        <v>369</v>
      </c>
      <c r="C15" s="30">
        <f>SUM(F12:F13)</f>
        <v>0</v>
      </c>
      <c r="D15" s="31">
        <f>SUM(G12:G13)</f>
        <v>0</v>
      </c>
      <c r="E15" s="29">
        <f>SUM(E13:E14)</f>
        <v>537</v>
      </c>
      <c r="F15" s="30">
        <f>SUM(I12:I13)</f>
        <v>0</v>
      </c>
      <c r="G15" s="31">
        <f>SUM(J12:J13)</f>
        <v>0</v>
      </c>
      <c r="H15" s="29">
        <f>SUM(H13:H14)</f>
        <v>785</v>
      </c>
      <c r="I15" s="30">
        <f>SUM(L12:L13)</f>
        <v>0</v>
      </c>
      <c r="J15" s="31">
        <f>SUM(M12:M13)</f>
        <v>0</v>
      </c>
      <c r="K15" s="29">
        <f>SUM(K13:K14)</f>
        <v>816</v>
      </c>
      <c r="L15" s="30">
        <f>SUM(O11:O12)</f>
        <v>0</v>
      </c>
      <c r="M15" s="31">
        <f>SUM(P11:P12)</f>
        <v>0</v>
      </c>
    </row>
    <row r="16" spans="1:13" s="28" customFormat="1" ht="12.75" customHeight="1" thickBot="1" x14ac:dyDescent="0.25">
      <c r="A16" s="20" t="s">
        <v>0</v>
      </c>
      <c r="B16" s="221">
        <f>SUM(B15:D15)</f>
        <v>369</v>
      </c>
      <c r="C16" s="221"/>
      <c r="D16" s="222"/>
      <c r="E16" s="221">
        <f>SUM(E15:G15)</f>
        <v>537</v>
      </c>
      <c r="F16" s="221"/>
      <c r="G16" s="222"/>
      <c r="H16" s="221">
        <f>SUM(H15:J15)</f>
        <v>785</v>
      </c>
      <c r="I16" s="221"/>
      <c r="J16" s="222"/>
      <c r="K16" s="221">
        <f>SUM(K15:M15)</f>
        <v>816</v>
      </c>
      <c r="L16" s="221"/>
      <c r="M16" s="222"/>
    </row>
    <row r="17" spans="1:13" s="28" customFormat="1" ht="13.5" customHeight="1" x14ac:dyDescent="0.2">
      <c r="A17" s="6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3" s="28" customFormat="1" ht="13.5" customHeight="1" thickBot="1" x14ac:dyDescent="0.25">
      <c r="A18" s="15" t="s">
        <v>17</v>
      </c>
      <c r="B18" s="94">
        <f t="shared" ref="B18:G18" si="0">B9+B15</f>
        <v>643</v>
      </c>
      <c r="C18" s="95">
        <f t="shared" si="0"/>
        <v>0</v>
      </c>
      <c r="D18" s="96">
        <f t="shared" si="0"/>
        <v>0</v>
      </c>
      <c r="E18" s="94">
        <f t="shared" si="0"/>
        <v>721</v>
      </c>
      <c r="F18" s="97">
        <f t="shared" si="0"/>
        <v>0</v>
      </c>
      <c r="G18" s="98">
        <f t="shared" si="0"/>
        <v>0</v>
      </c>
      <c r="H18" s="94">
        <f>SUM(H9+H15)</f>
        <v>920</v>
      </c>
      <c r="I18" s="97">
        <f t="shared" ref="I18:M18" si="1">I9+I15</f>
        <v>0</v>
      </c>
      <c r="J18" s="98">
        <f t="shared" si="1"/>
        <v>0</v>
      </c>
      <c r="K18" s="94">
        <f t="shared" si="1"/>
        <v>948</v>
      </c>
      <c r="L18" s="97">
        <f t="shared" si="1"/>
        <v>0</v>
      </c>
      <c r="M18" s="98">
        <f t="shared" si="1"/>
        <v>0</v>
      </c>
    </row>
    <row r="19" spans="1:13" ht="12.75" customHeight="1" thickBot="1" x14ac:dyDescent="0.25">
      <c r="A19" s="20" t="s">
        <v>16</v>
      </c>
      <c r="B19" s="227">
        <f>SUM(B18:D18)</f>
        <v>643</v>
      </c>
      <c r="C19" s="192"/>
      <c r="D19" s="193"/>
      <c r="E19" s="227">
        <f>SUM(E18:G18)</f>
        <v>721</v>
      </c>
      <c r="F19" s="192"/>
      <c r="G19" s="193"/>
      <c r="H19" s="227">
        <f>SUM(H18:J18)</f>
        <v>920</v>
      </c>
      <c r="I19" s="192"/>
      <c r="J19" s="193"/>
      <c r="K19" s="227">
        <f>SUM(K18:M18)</f>
        <v>948</v>
      </c>
      <c r="L19" s="192"/>
      <c r="M19" s="193"/>
    </row>
    <row r="21" spans="1:13" ht="12.75" customHeight="1" x14ac:dyDescent="0.2">
      <c r="A21" s="55"/>
    </row>
    <row r="22" spans="1:13" ht="12.75" customHeight="1" x14ac:dyDescent="0.2">
      <c r="A22" s="99" t="s">
        <v>74</v>
      </c>
    </row>
    <row r="23" spans="1:13" ht="12.75" customHeight="1" x14ac:dyDescent="0.2">
      <c r="A23" s="55"/>
    </row>
    <row r="24" spans="1:13" ht="12.75" customHeight="1" x14ac:dyDescent="0.2">
      <c r="A24" s="243"/>
      <c r="B24" s="243"/>
      <c r="C24" s="243"/>
      <c r="D24" s="243"/>
      <c r="E24" s="56"/>
      <c r="F24" s="56"/>
      <c r="G24" s="56"/>
      <c r="H24" s="56"/>
      <c r="I24" s="56"/>
      <c r="J24" s="56"/>
      <c r="K24" s="56"/>
      <c r="L24" s="56"/>
      <c r="M24" s="56"/>
    </row>
    <row r="25" spans="1:13" ht="12.75" customHeight="1" x14ac:dyDescent="0.2">
      <c r="A25" s="243"/>
      <c r="B25" s="243"/>
      <c r="C25" s="243"/>
      <c r="D25" s="243"/>
      <c r="E25" s="56"/>
      <c r="F25" s="56"/>
      <c r="G25" s="56"/>
      <c r="H25" s="56"/>
      <c r="I25" s="56"/>
      <c r="J25" s="56"/>
      <c r="K25" s="56"/>
      <c r="L25" s="56"/>
      <c r="M25" s="56"/>
    </row>
    <row r="26" spans="1:13" ht="12.75" customHeight="1" x14ac:dyDescent="0.2">
      <c r="A26" s="243"/>
      <c r="B26" s="243"/>
      <c r="C26" s="243"/>
      <c r="D26" s="243"/>
      <c r="E26" s="56"/>
      <c r="F26" s="56"/>
      <c r="G26" s="56"/>
      <c r="H26" s="56"/>
      <c r="I26" s="56"/>
      <c r="J26" s="56"/>
      <c r="K26" s="56"/>
      <c r="L26" s="56"/>
      <c r="M26" s="56"/>
    </row>
    <row r="27" spans="1:13" ht="12.75" customHeight="1" x14ac:dyDescent="0.2">
      <c r="A27" s="243"/>
      <c r="B27" s="243"/>
      <c r="C27" s="243"/>
      <c r="D27" s="243"/>
      <c r="E27" s="57"/>
      <c r="F27" s="57"/>
      <c r="G27" s="57"/>
      <c r="H27" s="57"/>
      <c r="I27" s="57"/>
      <c r="J27" s="57"/>
      <c r="K27" s="57"/>
      <c r="L27" s="57"/>
      <c r="M27" s="57"/>
    </row>
    <row r="28" spans="1:13" ht="12.75" customHeight="1" x14ac:dyDescent="0.2">
      <c r="A28" s="57"/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</row>
  </sheetData>
  <mergeCells count="19">
    <mergeCell ref="A24:D27"/>
    <mergeCell ref="K16:M16"/>
    <mergeCell ref="K19:M19"/>
    <mergeCell ref="A1:M1"/>
    <mergeCell ref="H3:J3"/>
    <mergeCell ref="E10:G10"/>
    <mergeCell ref="E16:G16"/>
    <mergeCell ref="E19:G19"/>
    <mergeCell ref="A3:A4"/>
    <mergeCell ref="B3:D3"/>
    <mergeCell ref="E3:G3"/>
    <mergeCell ref="H10:J10"/>
    <mergeCell ref="H16:J16"/>
    <mergeCell ref="B10:D10"/>
    <mergeCell ref="K3:M3"/>
    <mergeCell ref="K10:M10"/>
    <mergeCell ref="B16:D16"/>
    <mergeCell ref="B19:D19"/>
    <mergeCell ref="H19:J19"/>
  </mergeCells>
  <printOptions horizontalCentered="1"/>
  <pageMargins left="0.7" right="0.7" top="0.75" bottom="0.75" header="0.3" footer="0.3"/>
  <pageSetup orientation="portrait" r:id="rId1"/>
</worksheet>
</file>

<file path=docMetadata/LabelInfo.xml><?xml version="1.0" encoding="utf-8"?>
<clbl:labelList xmlns:clbl="http://schemas.microsoft.com/office/2020/mipLabelMetadata">
  <clbl:label id="{64b0362e-85c0-4e95-a4ce-5651d96cb739}" enabled="0" method="" siteId="{64b0362e-85c0-4e95-a4ce-5651d96cb739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6</vt:i4>
      </vt:variant>
    </vt:vector>
  </HeadingPairs>
  <TitlesOfParts>
    <vt:vector size="13" baseType="lpstr">
      <vt:lpstr>ASE</vt:lpstr>
      <vt:lpstr>BUS</vt:lpstr>
      <vt:lpstr>ENG TECH</vt:lpstr>
      <vt:lpstr>HP</vt:lpstr>
      <vt:lpstr>KEN</vt:lpstr>
      <vt:lpstr>PHARM.OPT.CPTS</vt:lpstr>
      <vt:lpstr>UNV</vt:lpstr>
      <vt:lpstr>KEN!Print_Area</vt:lpstr>
      <vt:lpstr>ASE!Print_Titles</vt:lpstr>
      <vt:lpstr>'ENG TECH'!Print_Titles</vt:lpstr>
      <vt:lpstr>KEN!Print_Titles</vt:lpstr>
      <vt:lpstr>PHARM.OPT.CPTS!Print_Titles</vt:lpstr>
      <vt:lpstr>UNV!Print_Titles</vt:lpstr>
    </vt:vector>
  </TitlesOfParts>
  <Company>Ferris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Worth</dc:creator>
  <cp:lastModifiedBy>Angela G Ososki</cp:lastModifiedBy>
  <cp:lastPrinted>2024-12-17T18:24:13Z</cp:lastPrinted>
  <dcterms:created xsi:type="dcterms:W3CDTF">2002-12-02T15:36:50Z</dcterms:created>
  <dcterms:modified xsi:type="dcterms:W3CDTF">2025-01-23T14:10:04Z</dcterms:modified>
</cp:coreProperties>
</file>