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329"/>
  <workbookPr showInkAnnotation="0" autoCompressPictures="0"/>
  <mc:AlternateContent xmlns:mc="http://schemas.openxmlformats.org/markup-compatibility/2006">
    <mc:Choice Requires="x15">
      <x15ac:absPath xmlns:x15ac="http://schemas.microsoft.com/office/spreadsheetml/2010/11/ac" url="/Users/anaerobe/Documents/General Education/Current_Revision/Rubric Data Workbooks/"/>
    </mc:Choice>
  </mc:AlternateContent>
  <xr:revisionPtr revIDLastSave="0" documentId="13_ncr:1_{29D098C0-9A2A-B744-9E58-059F2D5436FF}" xr6:coauthVersionLast="32" xr6:coauthVersionMax="32" xr10:uidLastSave="{00000000-0000-0000-0000-000000000000}"/>
  <bookViews>
    <workbookView xWindow="0" yWindow="540" windowWidth="28800" windowHeight="17460" tabRatio="500" xr2:uid="{00000000-000D-0000-FFFF-FFFF00000000}"/>
  </bookViews>
  <sheets>
    <sheet name="instructions" sheetId="2" r:id="rId1"/>
    <sheet name="scores" sheetId="1" r:id="rId2"/>
    <sheet name="summary" sheetId="3" r:id="rId3"/>
    <sheet name="calculations" sheetId="4" r:id="rId4"/>
  </sheets>
  <calcPr calcId="179017"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calcChain.xml><?xml version="1.0" encoding="utf-8"?>
<calcChain xmlns="http://schemas.openxmlformats.org/spreadsheetml/2006/main">
  <c r="X1" i="4" l="1"/>
  <c r="S19" i="4"/>
  <c r="D201" i="1"/>
  <c r="D3" i="1"/>
  <c r="D4" i="1"/>
  <c r="D5" i="1"/>
  <c r="D6" i="1"/>
  <c r="D7" i="1"/>
  <c r="D8" i="1"/>
  <c r="D9" i="1"/>
  <c r="D10" i="1"/>
  <c r="D11" i="1"/>
  <c r="D12" i="1"/>
  <c r="D13" i="1"/>
  <c r="D14" i="1"/>
  <c r="D15" i="1"/>
  <c r="D16" i="1"/>
  <c r="D17" i="1"/>
  <c r="D18" i="1"/>
  <c r="D19" i="1"/>
  <c r="D20" i="1"/>
  <c r="D21" i="1"/>
  <c r="D22" i="1"/>
  <c r="D23" i="1"/>
  <c r="D24" i="1"/>
  <c r="D25" i="1"/>
  <c r="D26" i="1"/>
  <c r="D27" i="1"/>
  <c r="D28" i="1"/>
  <c r="D29" i="1"/>
  <c r="D30" i="1"/>
  <c r="D31" i="1"/>
  <c r="D32" i="1"/>
  <c r="D33" i="1"/>
  <c r="D34" i="1"/>
  <c r="D35" i="1"/>
  <c r="D36" i="1"/>
  <c r="D37" i="1"/>
  <c r="D38" i="1"/>
  <c r="D39" i="1"/>
  <c r="D40" i="1"/>
  <c r="D41" i="1"/>
  <c r="D42" i="1"/>
  <c r="D43" i="1"/>
  <c r="D44" i="1"/>
  <c r="D45" i="1"/>
  <c r="D46" i="1"/>
  <c r="D47" i="1"/>
  <c r="D48" i="1"/>
  <c r="D49" i="1"/>
  <c r="D50" i="1"/>
  <c r="D51" i="1"/>
  <c r="D52" i="1"/>
  <c r="D53" i="1"/>
  <c r="D54" i="1"/>
  <c r="D55" i="1"/>
  <c r="D56" i="1"/>
  <c r="D57" i="1"/>
  <c r="D58" i="1"/>
  <c r="D59" i="1"/>
  <c r="D60" i="1"/>
  <c r="D61" i="1"/>
  <c r="D62" i="1"/>
  <c r="D63" i="1"/>
  <c r="D64" i="1"/>
  <c r="D65" i="1"/>
  <c r="D66" i="1"/>
  <c r="D67" i="1"/>
  <c r="D68" i="1"/>
  <c r="D69" i="1"/>
  <c r="D70" i="1"/>
  <c r="D71" i="1"/>
  <c r="D72" i="1"/>
  <c r="D73" i="1"/>
  <c r="D74" i="1"/>
  <c r="D75" i="1"/>
  <c r="D76" i="1"/>
  <c r="D77" i="1"/>
  <c r="D78" i="1"/>
  <c r="D79" i="1"/>
  <c r="D80" i="1"/>
  <c r="D81" i="1"/>
  <c r="D82" i="1"/>
  <c r="D83" i="1"/>
  <c r="D84" i="1"/>
  <c r="D85" i="1"/>
  <c r="D86" i="1"/>
  <c r="D87" i="1"/>
  <c r="D88" i="1"/>
  <c r="D89" i="1"/>
  <c r="D90" i="1"/>
  <c r="D91" i="1"/>
  <c r="D92" i="1"/>
  <c r="D93" i="1"/>
  <c r="D94" i="1"/>
  <c r="D95" i="1"/>
  <c r="D96" i="1"/>
  <c r="D97" i="1"/>
  <c r="D98" i="1"/>
  <c r="D99" i="1"/>
  <c r="D100" i="1"/>
  <c r="D101" i="1"/>
  <c r="D102" i="1"/>
  <c r="D103" i="1"/>
  <c r="D104" i="1"/>
  <c r="D105" i="1"/>
  <c r="D106" i="1"/>
  <c r="D107" i="1"/>
  <c r="D108" i="1"/>
  <c r="D109" i="1"/>
  <c r="D110" i="1"/>
  <c r="D111" i="1"/>
  <c r="D112" i="1"/>
  <c r="D113" i="1"/>
  <c r="D114" i="1"/>
  <c r="D115" i="1"/>
  <c r="D116" i="1"/>
  <c r="D117" i="1"/>
  <c r="D118" i="1"/>
  <c r="D119" i="1"/>
  <c r="D120" i="1"/>
  <c r="D121" i="1"/>
  <c r="D122" i="1"/>
  <c r="D123" i="1"/>
  <c r="D124" i="1"/>
  <c r="D125" i="1"/>
  <c r="D126" i="1"/>
  <c r="D127" i="1"/>
  <c r="D128" i="1"/>
  <c r="D129" i="1"/>
  <c r="D130" i="1"/>
  <c r="D131" i="1"/>
  <c r="D132" i="1"/>
  <c r="D133" i="1"/>
  <c r="D134" i="1"/>
  <c r="D135" i="1"/>
  <c r="D136" i="1"/>
  <c r="D137" i="1"/>
  <c r="D138" i="1"/>
  <c r="D139" i="1"/>
  <c r="D140" i="1"/>
  <c r="D141" i="1"/>
  <c r="D142" i="1"/>
  <c r="D143" i="1"/>
  <c r="D144" i="1"/>
  <c r="D145" i="1"/>
  <c r="D146" i="1"/>
  <c r="D147" i="1"/>
  <c r="D148" i="1"/>
  <c r="D149" i="1"/>
  <c r="D150" i="1"/>
  <c r="D151" i="1"/>
  <c r="D152" i="1"/>
  <c r="D153" i="1"/>
  <c r="D154" i="1"/>
  <c r="D155" i="1"/>
  <c r="D156" i="1"/>
  <c r="D157" i="1"/>
  <c r="D158" i="1"/>
  <c r="D159" i="1"/>
  <c r="D160" i="1"/>
  <c r="D161" i="1"/>
  <c r="D162" i="1"/>
  <c r="D163" i="1"/>
  <c r="D164" i="1"/>
  <c r="D165" i="1"/>
  <c r="D166" i="1"/>
  <c r="D167" i="1"/>
  <c r="D168" i="1"/>
  <c r="D169" i="1"/>
  <c r="D170" i="1"/>
  <c r="D171" i="1"/>
  <c r="D172" i="1"/>
  <c r="D173" i="1"/>
  <c r="D174" i="1"/>
  <c r="D175" i="1"/>
  <c r="D176" i="1"/>
  <c r="D177" i="1"/>
  <c r="D178" i="1"/>
  <c r="D179" i="1"/>
  <c r="D180" i="1"/>
  <c r="D181" i="1"/>
  <c r="D182" i="1"/>
  <c r="D183" i="1"/>
  <c r="D184" i="1"/>
  <c r="D185" i="1"/>
  <c r="D186" i="1"/>
  <c r="D187" i="1"/>
  <c r="D188" i="1"/>
  <c r="D189" i="1"/>
  <c r="D190" i="1"/>
  <c r="D191" i="1"/>
  <c r="D192" i="1"/>
  <c r="D193" i="1"/>
  <c r="D194" i="1"/>
  <c r="D195" i="1"/>
  <c r="D196" i="1"/>
  <c r="D197" i="1"/>
  <c r="D198" i="1"/>
  <c r="D199" i="1"/>
  <c r="D200" i="1"/>
  <c r="D2" i="1"/>
  <c r="L2" i="1"/>
  <c r="L3" i="1"/>
  <c r="L4" i="1"/>
  <c r="L5" i="1"/>
  <c r="L6" i="1"/>
  <c r="L7" i="1"/>
  <c r="L8" i="1"/>
  <c r="L9" i="1"/>
  <c r="L10" i="1"/>
  <c r="L11" i="1"/>
  <c r="L12" i="1"/>
  <c r="L13" i="1"/>
  <c r="L14" i="1"/>
  <c r="L15" i="1"/>
  <c r="L16" i="1"/>
  <c r="L17" i="1"/>
  <c r="L18" i="1"/>
  <c r="L19" i="1"/>
  <c r="L20" i="1"/>
  <c r="L21" i="1"/>
  <c r="L22" i="1"/>
  <c r="L23" i="1"/>
  <c r="L24" i="1"/>
  <c r="L25" i="1"/>
  <c r="L26" i="1"/>
  <c r="S21" i="4"/>
  <c r="S40" i="4"/>
  <c r="R2" i="1"/>
  <c r="R3" i="1"/>
  <c r="R4" i="1"/>
  <c r="R5" i="1"/>
  <c r="R6" i="1"/>
  <c r="R7" i="1"/>
  <c r="R8" i="1"/>
  <c r="R9" i="1"/>
  <c r="R10" i="1"/>
  <c r="R11" i="1"/>
  <c r="R12" i="1"/>
  <c r="R13" i="1"/>
  <c r="R14" i="1"/>
  <c r="R15" i="1"/>
  <c r="R16" i="1"/>
  <c r="R17" i="1"/>
  <c r="R18" i="1"/>
  <c r="R19" i="1"/>
  <c r="R20" i="1"/>
  <c r="R21" i="1"/>
  <c r="R22" i="1"/>
  <c r="R23" i="1"/>
  <c r="R24" i="1"/>
  <c r="R25" i="1"/>
  <c r="R26" i="1"/>
  <c r="R27" i="1"/>
  <c r="R28" i="1"/>
  <c r="R29" i="1"/>
  <c r="R30" i="1"/>
  <c r="R31" i="1"/>
  <c r="R32" i="1"/>
  <c r="R33" i="1"/>
  <c r="R34" i="1"/>
  <c r="R35" i="1"/>
  <c r="R36" i="1"/>
  <c r="R37" i="1"/>
  <c r="R38" i="1"/>
  <c r="R39" i="1"/>
  <c r="R40" i="1"/>
  <c r="R41" i="1"/>
  <c r="R42" i="1"/>
  <c r="R43" i="1"/>
  <c r="R44" i="1"/>
  <c r="R45" i="1"/>
  <c r="R46" i="1"/>
  <c r="R47" i="1"/>
  <c r="R48" i="1"/>
  <c r="R49" i="1"/>
  <c r="R50" i="1"/>
  <c r="R51" i="1"/>
  <c r="R52" i="1"/>
  <c r="R53" i="1"/>
  <c r="R54" i="1"/>
  <c r="R55" i="1"/>
  <c r="R56" i="1"/>
  <c r="R57" i="1"/>
  <c r="R58" i="1"/>
  <c r="R59" i="1"/>
  <c r="R60" i="1"/>
  <c r="R61" i="1"/>
  <c r="R62" i="1"/>
  <c r="R63" i="1"/>
  <c r="R64" i="1"/>
  <c r="R65" i="1"/>
  <c r="R66" i="1"/>
  <c r="R67" i="1"/>
  <c r="R68" i="1"/>
  <c r="R69" i="1"/>
  <c r="R70" i="1"/>
  <c r="R71" i="1"/>
  <c r="R72" i="1"/>
  <c r="R73" i="1"/>
  <c r="R74" i="1"/>
  <c r="R75" i="1"/>
  <c r="R76" i="1"/>
  <c r="R77" i="1"/>
  <c r="R78" i="1"/>
  <c r="R79" i="1"/>
  <c r="R80" i="1"/>
  <c r="R81" i="1"/>
  <c r="R82" i="1"/>
  <c r="R83" i="1"/>
  <c r="R84" i="1"/>
  <c r="R85" i="1"/>
  <c r="R86" i="1"/>
  <c r="R87" i="1"/>
  <c r="R88" i="1"/>
  <c r="R89" i="1"/>
  <c r="R90" i="1"/>
  <c r="R91" i="1"/>
  <c r="R92" i="1"/>
  <c r="R93" i="1"/>
  <c r="R94" i="1"/>
  <c r="R95" i="1"/>
  <c r="R96" i="1"/>
  <c r="R97" i="1"/>
  <c r="R98" i="1"/>
  <c r="R99" i="1"/>
  <c r="R100" i="1"/>
  <c r="R101" i="1"/>
  <c r="R102" i="1"/>
  <c r="R103" i="1"/>
  <c r="R104" i="1"/>
  <c r="R105" i="1"/>
  <c r="R106" i="1"/>
  <c r="R107" i="1"/>
  <c r="R108" i="1"/>
  <c r="R109" i="1"/>
  <c r="R110" i="1"/>
  <c r="R111" i="1"/>
  <c r="R112" i="1"/>
  <c r="R113" i="1"/>
  <c r="R114" i="1"/>
  <c r="R115" i="1"/>
  <c r="R116" i="1"/>
  <c r="R117" i="1"/>
  <c r="R118" i="1"/>
  <c r="R119" i="1"/>
  <c r="R120" i="1"/>
  <c r="R121" i="1"/>
  <c r="R122" i="1"/>
  <c r="R123" i="1"/>
  <c r="R124" i="1"/>
  <c r="R125" i="1"/>
  <c r="R126" i="1"/>
  <c r="R127" i="1"/>
  <c r="R128" i="1"/>
  <c r="R129" i="1"/>
  <c r="R130" i="1"/>
  <c r="R131" i="1"/>
  <c r="R132" i="1"/>
  <c r="R133" i="1"/>
  <c r="R134" i="1"/>
  <c r="R135" i="1"/>
  <c r="R136" i="1"/>
  <c r="R137" i="1"/>
  <c r="R138" i="1"/>
  <c r="R139" i="1"/>
  <c r="R140" i="1"/>
  <c r="R141" i="1"/>
  <c r="R142" i="1"/>
  <c r="R143" i="1"/>
  <c r="R144" i="1"/>
  <c r="R145" i="1"/>
  <c r="R146" i="1"/>
  <c r="R147" i="1"/>
  <c r="R148" i="1"/>
  <c r="R149" i="1"/>
  <c r="R150" i="1"/>
  <c r="R151" i="1"/>
  <c r="R152" i="1"/>
  <c r="R153" i="1"/>
  <c r="R154" i="1"/>
  <c r="R155" i="1"/>
  <c r="R156" i="1"/>
  <c r="R157" i="1"/>
  <c r="R158" i="1"/>
  <c r="R159" i="1"/>
  <c r="R160" i="1"/>
  <c r="R161" i="1"/>
  <c r="R162" i="1"/>
  <c r="R163" i="1"/>
  <c r="R164" i="1"/>
  <c r="R165" i="1"/>
  <c r="R166" i="1"/>
  <c r="R167" i="1"/>
  <c r="R168" i="1"/>
  <c r="R169" i="1"/>
  <c r="R170" i="1"/>
  <c r="R171" i="1"/>
  <c r="R172" i="1"/>
  <c r="R173" i="1"/>
  <c r="R174" i="1"/>
  <c r="R175" i="1"/>
  <c r="R176" i="1"/>
  <c r="R177" i="1"/>
  <c r="R178" i="1"/>
  <c r="R179" i="1"/>
  <c r="R180" i="1"/>
  <c r="R181" i="1"/>
  <c r="R182" i="1"/>
  <c r="R183" i="1"/>
  <c r="R184" i="1"/>
  <c r="R185" i="1"/>
  <c r="R186" i="1"/>
  <c r="R187" i="1"/>
  <c r="R188" i="1"/>
  <c r="R189" i="1"/>
  <c r="R190" i="1"/>
  <c r="R191" i="1"/>
  <c r="R192" i="1"/>
  <c r="R193" i="1"/>
  <c r="R194" i="1"/>
  <c r="R195" i="1"/>
  <c r="R196" i="1"/>
  <c r="R197" i="1"/>
  <c r="R198" i="1"/>
  <c r="R199" i="1"/>
  <c r="R200" i="1"/>
  <c r="R201" i="1"/>
  <c r="S39" i="4"/>
  <c r="O2" i="1"/>
  <c r="O3" i="1"/>
  <c r="O4" i="1"/>
  <c r="O5" i="1"/>
  <c r="O6" i="1"/>
  <c r="O7" i="1"/>
  <c r="O8" i="1"/>
  <c r="O9" i="1"/>
  <c r="O10" i="1"/>
  <c r="O11" i="1"/>
  <c r="O12" i="1"/>
  <c r="O13" i="1"/>
  <c r="O14" i="1"/>
  <c r="O15" i="1"/>
  <c r="O16" i="1"/>
  <c r="O17" i="1"/>
  <c r="O18" i="1"/>
  <c r="O19" i="1"/>
  <c r="O20" i="1"/>
  <c r="O21" i="1"/>
  <c r="O22" i="1"/>
  <c r="O23" i="1"/>
  <c r="O24" i="1"/>
  <c r="O25" i="1"/>
  <c r="O26" i="1"/>
  <c r="O27" i="1"/>
  <c r="O28" i="1"/>
  <c r="O29" i="1"/>
  <c r="O30" i="1"/>
  <c r="O31" i="1"/>
  <c r="O32" i="1"/>
  <c r="O33" i="1"/>
  <c r="O34" i="1"/>
  <c r="O35" i="1"/>
  <c r="O36" i="1"/>
  <c r="O37" i="1"/>
  <c r="O38" i="1"/>
  <c r="O39" i="1"/>
  <c r="O40" i="1"/>
  <c r="O41" i="1"/>
  <c r="O42" i="1"/>
  <c r="O43" i="1"/>
  <c r="O44" i="1"/>
  <c r="O45" i="1"/>
  <c r="O46" i="1"/>
  <c r="O47" i="1"/>
  <c r="O48" i="1"/>
  <c r="O49" i="1"/>
  <c r="O50" i="1"/>
  <c r="O51" i="1"/>
  <c r="O52" i="1"/>
  <c r="O53" i="1"/>
  <c r="O54" i="1"/>
  <c r="O55" i="1"/>
  <c r="O56" i="1"/>
  <c r="O57" i="1"/>
  <c r="O58" i="1"/>
  <c r="O59" i="1"/>
  <c r="O60" i="1"/>
  <c r="O61" i="1"/>
  <c r="O62" i="1"/>
  <c r="O63" i="1"/>
  <c r="O64" i="1"/>
  <c r="O65" i="1"/>
  <c r="O66" i="1"/>
  <c r="O67" i="1"/>
  <c r="O68" i="1"/>
  <c r="O69" i="1"/>
  <c r="O70" i="1"/>
  <c r="O71" i="1"/>
  <c r="O72" i="1"/>
  <c r="O73" i="1"/>
  <c r="O74" i="1"/>
  <c r="O75" i="1"/>
  <c r="O76" i="1"/>
  <c r="O77" i="1"/>
  <c r="O78" i="1"/>
  <c r="O79" i="1"/>
  <c r="O80" i="1"/>
  <c r="O81" i="1"/>
  <c r="O82" i="1"/>
  <c r="O83" i="1"/>
  <c r="O84" i="1"/>
  <c r="O85" i="1"/>
  <c r="O86" i="1"/>
  <c r="O87" i="1"/>
  <c r="O88" i="1"/>
  <c r="O89" i="1"/>
  <c r="O90" i="1"/>
  <c r="O91" i="1"/>
  <c r="O92" i="1"/>
  <c r="O93" i="1"/>
  <c r="O94" i="1"/>
  <c r="O95" i="1"/>
  <c r="O96" i="1"/>
  <c r="O97" i="1"/>
  <c r="O98" i="1"/>
  <c r="O99" i="1"/>
  <c r="O100" i="1"/>
  <c r="O101" i="1"/>
  <c r="O102" i="1"/>
  <c r="O103" i="1"/>
  <c r="O104" i="1"/>
  <c r="O105" i="1"/>
  <c r="O106" i="1"/>
  <c r="O107" i="1"/>
  <c r="O108" i="1"/>
  <c r="O109" i="1"/>
  <c r="O110" i="1"/>
  <c r="O111" i="1"/>
  <c r="O112" i="1"/>
  <c r="O113" i="1"/>
  <c r="O114" i="1"/>
  <c r="O115" i="1"/>
  <c r="O116" i="1"/>
  <c r="O117" i="1"/>
  <c r="O118" i="1"/>
  <c r="O119" i="1"/>
  <c r="O120" i="1"/>
  <c r="O121" i="1"/>
  <c r="O122" i="1"/>
  <c r="O123" i="1"/>
  <c r="O124" i="1"/>
  <c r="O125" i="1"/>
  <c r="O126" i="1"/>
  <c r="O127" i="1"/>
  <c r="O128" i="1"/>
  <c r="O129" i="1"/>
  <c r="O130" i="1"/>
  <c r="O131" i="1"/>
  <c r="O132" i="1"/>
  <c r="O133" i="1"/>
  <c r="O134" i="1"/>
  <c r="O135" i="1"/>
  <c r="O136" i="1"/>
  <c r="O137" i="1"/>
  <c r="O138" i="1"/>
  <c r="O139" i="1"/>
  <c r="O140" i="1"/>
  <c r="O141" i="1"/>
  <c r="O142" i="1"/>
  <c r="O143" i="1"/>
  <c r="O144" i="1"/>
  <c r="O145" i="1"/>
  <c r="O146" i="1"/>
  <c r="O147" i="1"/>
  <c r="O148" i="1"/>
  <c r="O149" i="1"/>
  <c r="O150" i="1"/>
  <c r="O151" i="1"/>
  <c r="O152" i="1"/>
  <c r="O153" i="1"/>
  <c r="O154" i="1"/>
  <c r="O155" i="1"/>
  <c r="O156" i="1"/>
  <c r="O157" i="1"/>
  <c r="O158" i="1"/>
  <c r="O159" i="1"/>
  <c r="O160" i="1"/>
  <c r="O161" i="1"/>
  <c r="O162" i="1"/>
  <c r="O163" i="1"/>
  <c r="O164" i="1"/>
  <c r="O165" i="1"/>
  <c r="O166" i="1"/>
  <c r="O167" i="1"/>
  <c r="O168" i="1"/>
  <c r="O169" i="1"/>
  <c r="O170" i="1"/>
  <c r="O171" i="1"/>
  <c r="O172" i="1"/>
  <c r="O173" i="1"/>
  <c r="O174" i="1"/>
  <c r="O175" i="1"/>
  <c r="O176" i="1"/>
  <c r="O177" i="1"/>
  <c r="O178" i="1"/>
  <c r="O179" i="1"/>
  <c r="O180" i="1"/>
  <c r="O181" i="1"/>
  <c r="O182" i="1"/>
  <c r="O183" i="1"/>
  <c r="O184" i="1"/>
  <c r="O185" i="1"/>
  <c r="O186" i="1"/>
  <c r="O187" i="1"/>
  <c r="O188" i="1"/>
  <c r="O189" i="1"/>
  <c r="O190" i="1"/>
  <c r="O191" i="1"/>
  <c r="O192" i="1"/>
  <c r="O193" i="1"/>
  <c r="O194" i="1"/>
  <c r="O195" i="1"/>
  <c r="O196" i="1"/>
  <c r="O197" i="1"/>
  <c r="O198" i="1"/>
  <c r="O199" i="1"/>
  <c r="O200" i="1"/>
  <c r="O201" i="1"/>
  <c r="S38" i="4"/>
  <c r="L27" i="1"/>
  <c r="L28" i="1"/>
  <c r="L29" i="1"/>
  <c r="L30" i="1"/>
  <c r="L31" i="1"/>
  <c r="L32" i="1"/>
  <c r="L33" i="1"/>
  <c r="L34" i="1"/>
  <c r="L35" i="1"/>
  <c r="L36" i="1"/>
  <c r="L37" i="1"/>
  <c r="L38" i="1"/>
  <c r="L39" i="1"/>
  <c r="L40" i="1"/>
  <c r="L41" i="1"/>
  <c r="L42" i="1"/>
  <c r="L43" i="1"/>
  <c r="L44" i="1"/>
  <c r="L45" i="1"/>
  <c r="L46" i="1"/>
  <c r="L47" i="1"/>
  <c r="L48" i="1"/>
  <c r="L49" i="1"/>
  <c r="L50" i="1"/>
  <c r="L51" i="1"/>
  <c r="L52" i="1"/>
  <c r="L53" i="1"/>
  <c r="L54" i="1"/>
  <c r="L55" i="1"/>
  <c r="L56" i="1"/>
  <c r="L57" i="1"/>
  <c r="L58" i="1"/>
  <c r="L59" i="1"/>
  <c r="L60" i="1"/>
  <c r="L61" i="1"/>
  <c r="L62" i="1"/>
  <c r="L63" i="1"/>
  <c r="L64" i="1"/>
  <c r="L65" i="1"/>
  <c r="L66" i="1"/>
  <c r="L67" i="1"/>
  <c r="L68" i="1"/>
  <c r="L69" i="1"/>
  <c r="L70" i="1"/>
  <c r="L71" i="1"/>
  <c r="L72" i="1"/>
  <c r="L73" i="1"/>
  <c r="L74" i="1"/>
  <c r="L75" i="1"/>
  <c r="L76" i="1"/>
  <c r="L77" i="1"/>
  <c r="L78" i="1"/>
  <c r="L79" i="1"/>
  <c r="L80" i="1"/>
  <c r="L81" i="1"/>
  <c r="L82" i="1"/>
  <c r="L83" i="1"/>
  <c r="L84" i="1"/>
  <c r="L85" i="1"/>
  <c r="L86" i="1"/>
  <c r="L87" i="1"/>
  <c r="L88" i="1"/>
  <c r="L89" i="1"/>
  <c r="L90" i="1"/>
  <c r="L91" i="1"/>
  <c r="L92" i="1"/>
  <c r="L93" i="1"/>
  <c r="L94" i="1"/>
  <c r="L95" i="1"/>
  <c r="L96" i="1"/>
  <c r="L97" i="1"/>
  <c r="L98" i="1"/>
  <c r="L99" i="1"/>
  <c r="L100" i="1"/>
  <c r="L101" i="1"/>
  <c r="L102" i="1"/>
  <c r="L103" i="1"/>
  <c r="L104" i="1"/>
  <c r="L105" i="1"/>
  <c r="L106" i="1"/>
  <c r="L107" i="1"/>
  <c r="L108" i="1"/>
  <c r="L109" i="1"/>
  <c r="L110" i="1"/>
  <c r="L111" i="1"/>
  <c r="L112" i="1"/>
  <c r="L113" i="1"/>
  <c r="L114" i="1"/>
  <c r="L115" i="1"/>
  <c r="L116" i="1"/>
  <c r="L117" i="1"/>
  <c r="L118" i="1"/>
  <c r="L119" i="1"/>
  <c r="L120" i="1"/>
  <c r="L121" i="1"/>
  <c r="L122" i="1"/>
  <c r="L123" i="1"/>
  <c r="L124" i="1"/>
  <c r="L125" i="1"/>
  <c r="L126" i="1"/>
  <c r="L127" i="1"/>
  <c r="L128" i="1"/>
  <c r="L129" i="1"/>
  <c r="L130" i="1"/>
  <c r="L131" i="1"/>
  <c r="L132" i="1"/>
  <c r="L133" i="1"/>
  <c r="L134" i="1"/>
  <c r="L135" i="1"/>
  <c r="L136" i="1"/>
  <c r="L137" i="1"/>
  <c r="L138" i="1"/>
  <c r="L139" i="1"/>
  <c r="L140" i="1"/>
  <c r="L141" i="1"/>
  <c r="L142" i="1"/>
  <c r="L143" i="1"/>
  <c r="L144" i="1"/>
  <c r="L145" i="1"/>
  <c r="L146" i="1"/>
  <c r="L147" i="1"/>
  <c r="L148" i="1"/>
  <c r="L149" i="1"/>
  <c r="L150" i="1"/>
  <c r="L151" i="1"/>
  <c r="L152" i="1"/>
  <c r="L153" i="1"/>
  <c r="L154" i="1"/>
  <c r="L155" i="1"/>
  <c r="L156" i="1"/>
  <c r="L157" i="1"/>
  <c r="L158" i="1"/>
  <c r="L159" i="1"/>
  <c r="L160" i="1"/>
  <c r="L161" i="1"/>
  <c r="L162" i="1"/>
  <c r="L163" i="1"/>
  <c r="L164" i="1"/>
  <c r="L165" i="1"/>
  <c r="L166" i="1"/>
  <c r="L167" i="1"/>
  <c r="L168" i="1"/>
  <c r="L169" i="1"/>
  <c r="L170" i="1"/>
  <c r="L171" i="1"/>
  <c r="L172" i="1"/>
  <c r="L173" i="1"/>
  <c r="L174" i="1"/>
  <c r="L175" i="1"/>
  <c r="L176" i="1"/>
  <c r="L177" i="1"/>
  <c r="L178" i="1"/>
  <c r="L179" i="1"/>
  <c r="L180" i="1"/>
  <c r="L181" i="1"/>
  <c r="L182" i="1"/>
  <c r="L183" i="1"/>
  <c r="L184" i="1"/>
  <c r="L185" i="1"/>
  <c r="L186" i="1"/>
  <c r="L187" i="1"/>
  <c r="L188" i="1"/>
  <c r="L189" i="1"/>
  <c r="L190" i="1"/>
  <c r="L191" i="1"/>
  <c r="L192" i="1"/>
  <c r="L193" i="1"/>
  <c r="L194" i="1"/>
  <c r="L195" i="1"/>
  <c r="L196" i="1"/>
  <c r="L197" i="1"/>
  <c r="L198" i="1"/>
  <c r="L199" i="1"/>
  <c r="L200" i="1"/>
  <c r="L201" i="1"/>
  <c r="S37" i="4"/>
  <c r="S20" i="4"/>
  <c r="U2" i="1"/>
  <c r="U3" i="1"/>
  <c r="U4" i="1"/>
  <c r="U5" i="1"/>
  <c r="U6" i="1"/>
  <c r="U7" i="1"/>
  <c r="U8" i="1"/>
  <c r="U9" i="1"/>
  <c r="U10" i="1"/>
  <c r="U11" i="1"/>
  <c r="U12" i="1"/>
  <c r="U13" i="1"/>
  <c r="U14" i="1"/>
  <c r="U15" i="1"/>
  <c r="U16" i="1"/>
  <c r="U17" i="1"/>
  <c r="U18" i="1"/>
  <c r="U19" i="1"/>
  <c r="U20" i="1"/>
  <c r="U21" i="1"/>
  <c r="U22" i="1"/>
  <c r="U23" i="1"/>
  <c r="U24" i="1"/>
  <c r="U25" i="1"/>
  <c r="U26" i="1"/>
  <c r="U27" i="1"/>
  <c r="U28" i="1"/>
  <c r="U29" i="1"/>
  <c r="U30" i="1"/>
  <c r="U31" i="1"/>
  <c r="U32" i="1"/>
  <c r="U33" i="1"/>
  <c r="U34" i="1"/>
  <c r="U35" i="1"/>
  <c r="U36" i="1"/>
  <c r="U37" i="1"/>
  <c r="U38" i="1"/>
  <c r="U39" i="1"/>
  <c r="U40" i="1"/>
  <c r="U41" i="1"/>
  <c r="U42" i="1"/>
  <c r="U43" i="1"/>
  <c r="U44" i="1"/>
  <c r="U45" i="1"/>
  <c r="U46" i="1"/>
  <c r="U47" i="1"/>
  <c r="U48" i="1"/>
  <c r="U49" i="1"/>
  <c r="U50" i="1"/>
  <c r="U51" i="1"/>
  <c r="U52" i="1"/>
  <c r="U53" i="1"/>
  <c r="U54" i="1"/>
  <c r="U55" i="1"/>
  <c r="U56" i="1"/>
  <c r="U57" i="1"/>
  <c r="U58" i="1"/>
  <c r="U59" i="1"/>
  <c r="U60" i="1"/>
  <c r="U61" i="1"/>
  <c r="U62" i="1"/>
  <c r="U63" i="1"/>
  <c r="U64" i="1"/>
  <c r="U65" i="1"/>
  <c r="U66" i="1"/>
  <c r="U67" i="1"/>
  <c r="U68" i="1"/>
  <c r="U69" i="1"/>
  <c r="U70" i="1"/>
  <c r="U71" i="1"/>
  <c r="U72" i="1"/>
  <c r="U73" i="1"/>
  <c r="U74" i="1"/>
  <c r="U75" i="1"/>
  <c r="U76" i="1"/>
  <c r="U77" i="1"/>
  <c r="U78" i="1"/>
  <c r="U79" i="1"/>
  <c r="U80" i="1"/>
  <c r="U81" i="1"/>
  <c r="U82" i="1"/>
  <c r="U83" i="1"/>
  <c r="U84" i="1"/>
  <c r="U85" i="1"/>
  <c r="U86" i="1"/>
  <c r="U87" i="1"/>
  <c r="U88" i="1"/>
  <c r="U89" i="1"/>
  <c r="U90" i="1"/>
  <c r="U91" i="1"/>
  <c r="U92" i="1"/>
  <c r="U93" i="1"/>
  <c r="U94" i="1"/>
  <c r="U95" i="1"/>
  <c r="U96" i="1"/>
  <c r="U97" i="1"/>
  <c r="U98" i="1"/>
  <c r="U99" i="1"/>
  <c r="U100" i="1"/>
  <c r="U101" i="1"/>
  <c r="U102" i="1"/>
  <c r="U103" i="1"/>
  <c r="U104" i="1"/>
  <c r="U105" i="1"/>
  <c r="U106" i="1"/>
  <c r="U107" i="1"/>
  <c r="U108" i="1"/>
  <c r="U109" i="1"/>
  <c r="U110" i="1"/>
  <c r="U111" i="1"/>
  <c r="U112" i="1"/>
  <c r="U113" i="1"/>
  <c r="U114" i="1"/>
  <c r="U115" i="1"/>
  <c r="U116" i="1"/>
  <c r="U117" i="1"/>
  <c r="U118" i="1"/>
  <c r="U119" i="1"/>
  <c r="U120" i="1"/>
  <c r="U121" i="1"/>
  <c r="U122" i="1"/>
  <c r="U123" i="1"/>
  <c r="U124" i="1"/>
  <c r="U125" i="1"/>
  <c r="U126" i="1"/>
  <c r="U127" i="1"/>
  <c r="U128" i="1"/>
  <c r="U129" i="1"/>
  <c r="U130" i="1"/>
  <c r="U131" i="1"/>
  <c r="U132" i="1"/>
  <c r="U133" i="1"/>
  <c r="U134" i="1"/>
  <c r="U135" i="1"/>
  <c r="U136" i="1"/>
  <c r="U137" i="1"/>
  <c r="U138" i="1"/>
  <c r="U139" i="1"/>
  <c r="U140" i="1"/>
  <c r="U141" i="1"/>
  <c r="U142" i="1"/>
  <c r="U143" i="1"/>
  <c r="U144" i="1"/>
  <c r="U145" i="1"/>
  <c r="U146" i="1"/>
  <c r="U147" i="1"/>
  <c r="U148" i="1"/>
  <c r="U149" i="1"/>
  <c r="U150" i="1"/>
  <c r="U151" i="1"/>
  <c r="U152" i="1"/>
  <c r="U153" i="1"/>
  <c r="U154" i="1"/>
  <c r="U155" i="1"/>
  <c r="U156" i="1"/>
  <c r="U157" i="1"/>
  <c r="U158" i="1"/>
  <c r="U159" i="1"/>
  <c r="U160" i="1"/>
  <c r="U161" i="1"/>
  <c r="U162" i="1"/>
  <c r="U163" i="1"/>
  <c r="U164" i="1"/>
  <c r="U165" i="1"/>
  <c r="U166" i="1"/>
  <c r="U167" i="1"/>
  <c r="U168" i="1"/>
  <c r="U169" i="1"/>
  <c r="U170" i="1"/>
  <c r="U171" i="1"/>
  <c r="U172" i="1"/>
  <c r="U173" i="1"/>
  <c r="U174" i="1"/>
  <c r="U175" i="1"/>
  <c r="U176" i="1"/>
  <c r="U177" i="1"/>
  <c r="U178" i="1"/>
  <c r="U179" i="1"/>
  <c r="U180" i="1"/>
  <c r="U181" i="1"/>
  <c r="U182" i="1"/>
  <c r="U183" i="1"/>
  <c r="U184" i="1"/>
  <c r="U185" i="1"/>
  <c r="U186" i="1"/>
  <c r="U187" i="1"/>
  <c r="U188" i="1"/>
  <c r="U189" i="1"/>
  <c r="U190" i="1"/>
  <c r="U191" i="1"/>
  <c r="U192" i="1"/>
  <c r="U193" i="1"/>
  <c r="U194" i="1"/>
  <c r="U195" i="1"/>
  <c r="U196" i="1"/>
  <c r="U197" i="1"/>
  <c r="U198" i="1"/>
  <c r="U199" i="1"/>
  <c r="U200" i="1"/>
  <c r="U201" i="1"/>
  <c r="X2" i="4"/>
  <c r="Y2" i="4"/>
  <c r="AA1" i="4"/>
  <c r="S5" i="4"/>
  <c r="U5" i="4"/>
  <c r="S2" i="4"/>
  <c r="Z5" i="4"/>
  <c r="AA5" i="4"/>
  <c r="T2" i="4"/>
  <c r="AB5" i="4"/>
  <c r="AD5" i="4"/>
  <c r="S22" i="4"/>
  <c r="S23" i="4"/>
  <c r="S24" i="4"/>
  <c r="S6" i="4"/>
  <c r="U6" i="4"/>
  <c r="Z6" i="4"/>
  <c r="AA6" i="4"/>
  <c r="AB6" i="4"/>
  <c r="AD6" i="4"/>
  <c r="S25" i="4"/>
  <c r="S26" i="4"/>
  <c r="S27" i="4"/>
  <c r="S7" i="4"/>
  <c r="U7" i="4"/>
  <c r="Z7" i="4"/>
  <c r="AA7" i="4"/>
  <c r="AB7" i="4"/>
  <c r="AD7" i="4"/>
  <c r="S28" i="4"/>
  <c r="S29" i="4"/>
  <c r="S30" i="4"/>
  <c r="S31" i="4"/>
  <c r="V2" i="1"/>
  <c r="W2" i="1"/>
  <c r="V3" i="1"/>
  <c r="W3" i="1"/>
  <c r="V4" i="1"/>
  <c r="W4" i="1"/>
  <c r="V5" i="1"/>
  <c r="W5" i="1"/>
  <c r="V6" i="1"/>
  <c r="W6" i="1"/>
  <c r="V7" i="1"/>
  <c r="W7" i="1"/>
  <c r="V8" i="1"/>
  <c r="W8" i="1"/>
  <c r="V9" i="1"/>
  <c r="W9" i="1"/>
  <c r="V10" i="1"/>
  <c r="W10" i="1"/>
  <c r="V11" i="1"/>
  <c r="W11" i="1"/>
  <c r="V12" i="1"/>
  <c r="W12" i="1"/>
  <c r="V13" i="1"/>
  <c r="W13" i="1"/>
  <c r="V14" i="1"/>
  <c r="W14" i="1"/>
  <c r="V15" i="1"/>
  <c r="W15" i="1"/>
  <c r="V16" i="1"/>
  <c r="W16" i="1"/>
  <c r="V17" i="1"/>
  <c r="W17" i="1"/>
  <c r="V18" i="1"/>
  <c r="W18" i="1"/>
  <c r="V19" i="1"/>
  <c r="W19" i="1"/>
  <c r="V20" i="1"/>
  <c r="W20" i="1"/>
  <c r="V21" i="1"/>
  <c r="W21" i="1"/>
  <c r="V22" i="1"/>
  <c r="W22" i="1"/>
  <c r="V23" i="1"/>
  <c r="W23" i="1"/>
  <c r="V24" i="1"/>
  <c r="W24" i="1"/>
  <c r="V25" i="1"/>
  <c r="W25" i="1"/>
  <c r="V26" i="1"/>
  <c r="W26" i="1"/>
  <c r="W27" i="1"/>
  <c r="W28" i="1"/>
  <c r="W29" i="1"/>
  <c r="W30" i="1"/>
  <c r="W31" i="1"/>
  <c r="W32" i="1"/>
  <c r="W33" i="1"/>
  <c r="W34" i="1"/>
  <c r="W35" i="1"/>
  <c r="W36" i="1"/>
  <c r="W37" i="1"/>
  <c r="W38" i="1"/>
  <c r="W39" i="1"/>
  <c r="W40" i="1"/>
  <c r="W41" i="1"/>
  <c r="W42" i="1"/>
  <c r="W43" i="1"/>
  <c r="W44" i="1"/>
  <c r="W45" i="1"/>
  <c r="W46" i="1"/>
  <c r="W47" i="1"/>
  <c r="W48" i="1"/>
  <c r="W49" i="1"/>
  <c r="W50" i="1"/>
  <c r="W51" i="1"/>
  <c r="W52" i="1"/>
  <c r="W53" i="1"/>
  <c r="W54" i="1"/>
  <c r="W55" i="1"/>
  <c r="W56" i="1"/>
  <c r="W57" i="1"/>
  <c r="W58" i="1"/>
  <c r="W59" i="1"/>
  <c r="W60" i="1"/>
  <c r="W61" i="1"/>
  <c r="W62" i="1"/>
  <c r="W63" i="1"/>
  <c r="W64" i="1"/>
  <c r="W65" i="1"/>
  <c r="W66" i="1"/>
  <c r="W67" i="1"/>
  <c r="W68" i="1"/>
  <c r="W69" i="1"/>
  <c r="W70" i="1"/>
  <c r="W71" i="1"/>
  <c r="W72" i="1"/>
  <c r="W73" i="1"/>
  <c r="W74" i="1"/>
  <c r="W75" i="1"/>
  <c r="W76" i="1"/>
  <c r="W77" i="1"/>
  <c r="W78" i="1"/>
  <c r="W79" i="1"/>
  <c r="W80" i="1"/>
  <c r="W81" i="1"/>
  <c r="W82" i="1"/>
  <c r="W83" i="1"/>
  <c r="W84" i="1"/>
  <c r="W85" i="1"/>
  <c r="W86" i="1"/>
  <c r="W87" i="1"/>
  <c r="W88" i="1"/>
  <c r="W89" i="1"/>
  <c r="W90" i="1"/>
  <c r="W91" i="1"/>
  <c r="W92" i="1"/>
  <c r="W93" i="1"/>
  <c r="W94" i="1"/>
  <c r="W95" i="1"/>
  <c r="W96" i="1"/>
  <c r="W97" i="1"/>
  <c r="W98" i="1"/>
  <c r="W99" i="1"/>
  <c r="W100" i="1"/>
  <c r="W101" i="1"/>
  <c r="W102" i="1"/>
  <c r="W103" i="1"/>
  <c r="W104" i="1"/>
  <c r="W105" i="1"/>
  <c r="W106" i="1"/>
  <c r="W107" i="1"/>
  <c r="W108" i="1"/>
  <c r="W109" i="1"/>
  <c r="W110" i="1"/>
  <c r="W111" i="1"/>
  <c r="W112" i="1"/>
  <c r="W113" i="1"/>
  <c r="W114" i="1"/>
  <c r="W115" i="1"/>
  <c r="W116" i="1"/>
  <c r="W117" i="1"/>
  <c r="W118" i="1"/>
  <c r="W119" i="1"/>
  <c r="W120" i="1"/>
  <c r="W121" i="1"/>
  <c r="W122" i="1"/>
  <c r="W123" i="1"/>
  <c r="W124" i="1"/>
  <c r="W125" i="1"/>
  <c r="W126" i="1"/>
  <c r="W127" i="1"/>
  <c r="W128" i="1"/>
  <c r="W129" i="1"/>
  <c r="W130" i="1"/>
  <c r="W131" i="1"/>
  <c r="W132" i="1"/>
  <c r="W133" i="1"/>
  <c r="W134" i="1"/>
  <c r="W135" i="1"/>
  <c r="W136" i="1"/>
  <c r="W137" i="1"/>
  <c r="W138" i="1"/>
  <c r="W139" i="1"/>
  <c r="W140" i="1"/>
  <c r="W141" i="1"/>
  <c r="W142" i="1"/>
  <c r="W143" i="1"/>
  <c r="W144" i="1"/>
  <c r="W145" i="1"/>
  <c r="W146" i="1"/>
  <c r="W147" i="1"/>
  <c r="W148" i="1"/>
  <c r="W149" i="1"/>
  <c r="W150" i="1"/>
  <c r="W151" i="1"/>
  <c r="W152" i="1"/>
  <c r="W153" i="1"/>
  <c r="W154" i="1"/>
  <c r="W155" i="1"/>
  <c r="W156" i="1"/>
  <c r="W157" i="1"/>
  <c r="W158" i="1"/>
  <c r="W159" i="1"/>
  <c r="W160" i="1"/>
  <c r="W161" i="1"/>
  <c r="W162" i="1"/>
  <c r="W163" i="1"/>
  <c r="W164" i="1"/>
  <c r="W165" i="1"/>
  <c r="W166" i="1"/>
  <c r="W167" i="1"/>
  <c r="W168" i="1"/>
  <c r="W169" i="1"/>
  <c r="W170" i="1"/>
  <c r="W171" i="1"/>
  <c r="W172" i="1"/>
  <c r="W173" i="1"/>
  <c r="W174" i="1"/>
  <c r="W175" i="1"/>
  <c r="W176" i="1"/>
  <c r="W177" i="1"/>
  <c r="W178" i="1"/>
  <c r="W179" i="1"/>
  <c r="W180" i="1"/>
  <c r="W181" i="1"/>
  <c r="W182" i="1"/>
  <c r="W183" i="1"/>
  <c r="W184" i="1"/>
  <c r="W185" i="1"/>
  <c r="W186" i="1"/>
  <c r="W187" i="1"/>
  <c r="W188" i="1"/>
  <c r="W189" i="1"/>
  <c r="W190" i="1"/>
  <c r="W191" i="1"/>
  <c r="W192" i="1"/>
  <c r="W193" i="1"/>
  <c r="W194" i="1"/>
  <c r="W195" i="1"/>
  <c r="W196" i="1"/>
  <c r="W197" i="1"/>
  <c r="W198" i="1"/>
  <c r="W199" i="1"/>
  <c r="W200" i="1"/>
  <c r="W201" i="1"/>
  <c r="T9" i="4"/>
  <c r="AK9" i="4"/>
  <c r="V9" i="4"/>
  <c r="AI9" i="4"/>
  <c r="AJ9" i="4"/>
  <c r="S9" i="4"/>
  <c r="U9" i="4"/>
  <c r="Z9" i="4"/>
  <c r="AA9" i="4"/>
  <c r="AB9" i="4"/>
  <c r="AD9" i="4"/>
  <c r="AC9" i="4"/>
  <c r="S34" i="4"/>
  <c r="AE9" i="4"/>
  <c r="AF9" i="4"/>
  <c r="AG9" i="4"/>
  <c r="AH9" i="4"/>
  <c r="S35" i="4"/>
  <c r="W9" i="4"/>
  <c r="Y9" i="4"/>
  <c r="S36" i="4"/>
  <c r="B3" i="3"/>
  <c r="V5" i="4"/>
  <c r="AE5" i="4"/>
  <c r="AF5" i="4"/>
  <c r="AG5" i="4"/>
  <c r="AH5" i="4"/>
  <c r="J8" i="4"/>
  <c r="J7" i="4"/>
  <c r="J6" i="4"/>
  <c r="J5" i="4"/>
  <c r="F8" i="4"/>
  <c r="F7" i="4"/>
  <c r="F6" i="4"/>
  <c r="F5" i="4"/>
  <c r="H8" i="4"/>
  <c r="H7" i="4"/>
  <c r="H6" i="4"/>
  <c r="H5" i="4"/>
  <c r="D8" i="4"/>
  <c r="D7" i="4"/>
  <c r="D6" i="4"/>
  <c r="D5" i="4"/>
  <c r="M8" i="4"/>
  <c r="K8" i="4"/>
  <c r="P8" i="4"/>
  <c r="R8" i="4"/>
  <c r="M7" i="4"/>
  <c r="K7" i="4"/>
  <c r="P7" i="4"/>
  <c r="R7" i="4"/>
  <c r="M6" i="4"/>
  <c r="K6" i="4"/>
  <c r="P6" i="4"/>
  <c r="R6" i="4"/>
  <c r="M5" i="4"/>
  <c r="K5" i="4"/>
  <c r="P5" i="4"/>
  <c r="R5" i="4"/>
  <c r="Q8" i="4"/>
  <c r="Q7" i="4"/>
  <c r="Q6" i="4"/>
  <c r="Q5" i="4"/>
  <c r="O8" i="4"/>
  <c r="O7" i="4"/>
  <c r="O6" i="4"/>
  <c r="O5" i="4"/>
  <c r="N8" i="4"/>
  <c r="N7" i="4"/>
  <c r="N6" i="4"/>
  <c r="N5" i="4"/>
  <c r="L8" i="4"/>
  <c r="L7" i="4"/>
  <c r="L6" i="4"/>
  <c r="L5" i="4"/>
  <c r="I8" i="4"/>
  <c r="I7" i="4"/>
  <c r="I6" i="4"/>
  <c r="I5" i="4"/>
  <c r="G8" i="4"/>
  <c r="G7" i="4"/>
  <c r="G6" i="4"/>
  <c r="G5" i="4"/>
  <c r="E8" i="4"/>
  <c r="E7" i="4"/>
  <c r="E6" i="4"/>
  <c r="E5" i="4"/>
  <c r="C8" i="4"/>
  <c r="C7" i="4"/>
  <c r="C6" i="4"/>
  <c r="C5" i="4"/>
  <c r="AC5" i="4"/>
  <c r="G3" i="1"/>
  <c r="G4" i="1"/>
  <c r="G5" i="1"/>
  <c r="G6" i="1"/>
  <c r="G7" i="1"/>
  <c r="G8" i="1"/>
  <c r="G9" i="1"/>
  <c r="G10" i="1"/>
  <c r="G11" i="1"/>
  <c r="G12" i="1"/>
  <c r="G13" i="1"/>
  <c r="G14" i="1"/>
  <c r="G15" i="1"/>
  <c r="G16" i="1"/>
  <c r="G17" i="1"/>
  <c r="G18" i="1"/>
  <c r="G19" i="1"/>
  <c r="G20" i="1"/>
  <c r="G21" i="1"/>
  <c r="G22" i="1"/>
  <c r="G23" i="1"/>
  <c r="G24" i="1"/>
  <c r="G25" i="1"/>
  <c r="G26" i="1"/>
  <c r="G27" i="1"/>
  <c r="G28" i="1"/>
  <c r="G29" i="1"/>
  <c r="G30" i="1"/>
  <c r="G31" i="1"/>
  <c r="G32" i="1"/>
  <c r="G33" i="1"/>
  <c r="G34" i="1"/>
  <c r="G35" i="1"/>
  <c r="G36" i="1"/>
  <c r="G37" i="1"/>
  <c r="G38" i="1"/>
  <c r="G39" i="1"/>
  <c r="G40" i="1"/>
  <c r="G41" i="1"/>
  <c r="G42" i="1"/>
  <c r="G43" i="1"/>
  <c r="G44" i="1"/>
  <c r="G45" i="1"/>
  <c r="G46" i="1"/>
  <c r="G47" i="1"/>
  <c r="G48" i="1"/>
  <c r="G49" i="1"/>
  <c r="G50" i="1"/>
  <c r="G51" i="1"/>
  <c r="G52" i="1"/>
  <c r="G53" i="1"/>
  <c r="G54" i="1"/>
  <c r="G55" i="1"/>
  <c r="G56" i="1"/>
  <c r="G57" i="1"/>
  <c r="G58" i="1"/>
  <c r="G59" i="1"/>
  <c r="G60" i="1"/>
  <c r="G61" i="1"/>
  <c r="G62" i="1"/>
  <c r="G63" i="1"/>
  <c r="G64" i="1"/>
  <c r="G65" i="1"/>
  <c r="G66" i="1"/>
  <c r="G67" i="1"/>
  <c r="G68" i="1"/>
  <c r="G69" i="1"/>
  <c r="G70" i="1"/>
  <c r="G71" i="1"/>
  <c r="G72" i="1"/>
  <c r="G73" i="1"/>
  <c r="G74" i="1"/>
  <c r="G75" i="1"/>
  <c r="G76" i="1"/>
  <c r="G77" i="1"/>
  <c r="G78" i="1"/>
  <c r="G79" i="1"/>
  <c r="G80" i="1"/>
  <c r="G81" i="1"/>
  <c r="G82" i="1"/>
  <c r="G83" i="1"/>
  <c r="G84" i="1"/>
  <c r="G85" i="1"/>
  <c r="G86" i="1"/>
  <c r="G87" i="1"/>
  <c r="G88" i="1"/>
  <c r="G89" i="1"/>
  <c r="G90" i="1"/>
  <c r="G91" i="1"/>
  <c r="G92" i="1"/>
  <c r="G93" i="1"/>
  <c r="G94" i="1"/>
  <c r="G95" i="1"/>
  <c r="G96" i="1"/>
  <c r="G97" i="1"/>
  <c r="G98" i="1"/>
  <c r="G99" i="1"/>
  <c r="G100" i="1"/>
  <c r="G101" i="1"/>
  <c r="G102" i="1"/>
  <c r="G103" i="1"/>
  <c r="G104" i="1"/>
  <c r="G105" i="1"/>
  <c r="G106" i="1"/>
  <c r="G107" i="1"/>
  <c r="G108" i="1"/>
  <c r="G109" i="1"/>
  <c r="G110" i="1"/>
  <c r="G111" i="1"/>
  <c r="G112" i="1"/>
  <c r="G113" i="1"/>
  <c r="G114" i="1"/>
  <c r="G115" i="1"/>
  <c r="G116" i="1"/>
  <c r="G117" i="1"/>
  <c r="G118" i="1"/>
  <c r="G119" i="1"/>
  <c r="G120" i="1"/>
  <c r="G121" i="1"/>
  <c r="G122" i="1"/>
  <c r="G123" i="1"/>
  <c r="G124" i="1"/>
  <c r="G125" i="1"/>
  <c r="G126" i="1"/>
  <c r="G127" i="1"/>
  <c r="G128" i="1"/>
  <c r="G129" i="1"/>
  <c r="G130" i="1"/>
  <c r="G131" i="1"/>
  <c r="G132" i="1"/>
  <c r="G133" i="1"/>
  <c r="G134" i="1"/>
  <c r="G135" i="1"/>
  <c r="G136" i="1"/>
  <c r="G137" i="1"/>
  <c r="G138" i="1"/>
  <c r="G139" i="1"/>
  <c r="G140" i="1"/>
  <c r="G141" i="1"/>
  <c r="G142" i="1"/>
  <c r="G143" i="1"/>
  <c r="G144" i="1"/>
  <c r="G145" i="1"/>
  <c r="G146" i="1"/>
  <c r="G147" i="1"/>
  <c r="G148" i="1"/>
  <c r="G149" i="1"/>
  <c r="G150" i="1"/>
  <c r="G151" i="1"/>
  <c r="G152" i="1"/>
  <c r="G153" i="1"/>
  <c r="G154" i="1"/>
  <c r="G155" i="1"/>
  <c r="G156" i="1"/>
  <c r="G157" i="1"/>
  <c r="G158" i="1"/>
  <c r="G159" i="1"/>
  <c r="G160" i="1"/>
  <c r="G161" i="1"/>
  <c r="G162" i="1"/>
  <c r="G163" i="1"/>
  <c r="G164" i="1"/>
  <c r="G165" i="1"/>
  <c r="G166" i="1"/>
  <c r="G167" i="1"/>
  <c r="G168" i="1"/>
  <c r="G169" i="1"/>
  <c r="G170" i="1"/>
  <c r="G171" i="1"/>
  <c r="G172" i="1"/>
  <c r="G173" i="1"/>
  <c r="G174" i="1"/>
  <c r="G175" i="1"/>
  <c r="G176" i="1"/>
  <c r="G177" i="1"/>
  <c r="G178" i="1"/>
  <c r="G179" i="1"/>
  <c r="G180" i="1"/>
  <c r="G181" i="1"/>
  <c r="G182" i="1"/>
  <c r="G183" i="1"/>
  <c r="G184" i="1"/>
  <c r="G185" i="1"/>
  <c r="G186" i="1"/>
  <c r="G187" i="1"/>
  <c r="G188" i="1"/>
  <c r="G189" i="1"/>
  <c r="G190" i="1"/>
  <c r="G191" i="1"/>
  <c r="G192" i="1"/>
  <c r="G193" i="1"/>
  <c r="G194" i="1"/>
  <c r="G195" i="1"/>
  <c r="G196" i="1"/>
  <c r="G197" i="1"/>
  <c r="G198" i="1"/>
  <c r="G199" i="1"/>
  <c r="G200" i="1"/>
  <c r="G201" i="1"/>
  <c r="G2" i="1"/>
  <c r="F3" i="1"/>
  <c r="F4" i="1"/>
  <c r="F5" i="1"/>
  <c r="F6" i="1"/>
  <c r="F7" i="1"/>
  <c r="F8" i="1"/>
  <c r="F9" i="1"/>
  <c r="F10" i="1"/>
  <c r="F11" i="1"/>
  <c r="F12" i="1"/>
  <c r="F13" i="1"/>
  <c r="F14" i="1"/>
  <c r="F15" i="1"/>
  <c r="F16" i="1"/>
  <c r="F17" i="1"/>
  <c r="F18" i="1"/>
  <c r="F19" i="1"/>
  <c r="F20" i="1"/>
  <c r="F21" i="1"/>
  <c r="F22" i="1"/>
  <c r="F23" i="1"/>
  <c r="F24" i="1"/>
  <c r="F25" i="1"/>
  <c r="F26" i="1"/>
  <c r="F27" i="1"/>
  <c r="F28" i="1"/>
  <c r="F29" i="1"/>
  <c r="F30" i="1"/>
  <c r="F31" i="1"/>
  <c r="F32" i="1"/>
  <c r="F33" i="1"/>
  <c r="F34" i="1"/>
  <c r="F35" i="1"/>
  <c r="F36" i="1"/>
  <c r="F37" i="1"/>
  <c r="F38" i="1"/>
  <c r="F39" i="1"/>
  <c r="F40" i="1"/>
  <c r="F41" i="1"/>
  <c r="F42" i="1"/>
  <c r="F43" i="1"/>
  <c r="F44" i="1"/>
  <c r="F45" i="1"/>
  <c r="F46" i="1"/>
  <c r="F47" i="1"/>
  <c r="F48" i="1"/>
  <c r="F49" i="1"/>
  <c r="F50" i="1"/>
  <c r="F51" i="1"/>
  <c r="F52" i="1"/>
  <c r="F53" i="1"/>
  <c r="F54" i="1"/>
  <c r="F55" i="1"/>
  <c r="F56" i="1"/>
  <c r="F57" i="1"/>
  <c r="F58" i="1"/>
  <c r="F59" i="1"/>
  <c r="F60" i="1"/>
  <c r="F61" i="1"/>
  <c r="F62" i="1"/>
  <c r="F63" i="1"/>
  <c r="F64" i="1"/>
  <c r="F65" i="1"/>
  <c r="F66" i="1"/>
  <c r="F67" i="1"/>
  <c r="F68" i="1"/>
  <c r="F69" i="1"/>
  <c r="F70" i="1"/>
  <c r="F71" i="1"/>
  <c r="F72" i="1"/>
  <c r="F73" i="1"/>
  <c r="F74" i="1"/>
  <c r="F75" i="1"/>
  <c r="F76" i="1"/>
  <c r="F77" i="1"/>
  <c r="F78" i="1"/>
  <c r="F79" i="1"/>
  <c r="F80" i="1"/>
  <c r="F81" i="1"/>
  <c r="F82" i="1"/>
  <c r="F83" i="1"/>
  <c r="F84" i="1"/>
  <c r="F85" i="1"/>
  <c r="F86" i="1"/>
  <c r="F87" i="1"/>
  <c r="F88" i="1"/>
  <c r="F89" i="1"/>
  <c r="F90" i="1"/>
  <c r="F91" i="1"/>
  <c r="F92" i="1"/>
  <c r="F93" i="1"/>
  <c r="F94" i="1"/>
  <c r="F95" i="1"/>
  <c r="F96" i="1"/>
  <c r="F97" i="1"/>
  <c r="F98" i="1"/>
  <c r="F99" i="1"/>
  <c r="F100" i="1"/>
  <c r="F101" i="1"/>
  <c r="F102" i="1"/>
  <c r="F103" i="1"/>
  <c r="F104" i="1"/>
  <c r="F105" i="1"/>
  <c r="F106" i="1"/>
  <c r="F107" i="1"/>
  <c r="F108" i="1"/>
  <c r="F109" i="1"/>
  <c r="F110" i="1"/>
  <c r="F111" i="1"/>
  <c r="F112" i="1"/>
  <c r="F113" i="1"/>
  <c r="F114" i="1"/>
  <c r="F115" i="1"/>
  <c r="F116" i="1"/>
  <c r="F117" i="1"/>
  <c r="F118" i="1"/>
  <c r="F119" i="1"/>
  <c r="F120" i="1"/>
  <c r="F121" i="1"/>
  <c r="F122" i="1"/>
  <c r="F123" i="1"/>
  <c r="F124" i="1"/>
  <c r="F125" i="1"/>
  <c r="F126" i="1"/>
  <c r="F127" i="1"/>
  <c r="F128" i="1"/>
  <c r="F129" i="1"/>
  <c r="F130" i="1"/>
  <c r="F131" i="1"/>
  <c r="F132" i="1"/>
  <c r="F133" i="1"/>
  <c r="F134" i="1"/>
  <c r="F135" i="1"/>
  <c r="F136" i="1"/>
  <c r="F137" i="1"/>
  <c r="F138" i="1"/>
  <c r="F139" i="1"/>
  <c r="F140" i="1"/>
  <c r="F141" i="1"/>
  <c r="F142" i="1"/>
  <c r="F143" i="1"/>
  <c r="F144" i="1"/>
  <c r="F145" i="1"/>
  <c r="F146" i="1"/>
  <c r="F147" i="1"/>
  <c r="F148" i="1"/>
  <c r="F149" i="1"/>
  <c r="F150" i="1"/>
  <c r="F151" i="1"/>
  <c r="F152" i="1"/>
  <c r="F153" i="1"/>
  <c r="F154" i="1"/>
  <c r="F155" i="1"/>
  <c r="F156" i="1"/>
  <c r="F157" i="1"/>
  <c r="F158" i="1"/>
  <c r="F159" i="1"/>
  <c r="F160" i="1"/>
  <c r="F161" i="1"/>
  <c r="F162" i="1"/>
  <c r="F163" i="1"/>
  <c r="F164" i="1"/>
  <c r="F165" i="1"/>
  <c r="F166" i="1"/>
  <c r="F167" i="1"/>
  <c r="F168" i="1"/>
  <c r="F169" i="1"/>
  <c r="F170" i="1"/>
  <c r="F171" i="1"/>
  <c r="F172" i="1"/>
  <c r="F173" i="1"/>
  <c r="F174" i="1"/>
  <c r="F175" i="1"/>
  <c r="F176" i="1"/>
  <c r="F177" i="1"/>
  <c r="F178" i="1"/>
  <c r="F179" i="1"/>
  <c r="F180" i="1"/>
  <c r="F181" i="1"/>
  <c r="F182" i="1"/>
  <c r="F183" i="1"/>
  <c r="F184" i="1"/>
  <c r="F185" i="1"/>
  <c r="F186" i="1"/>
  <c r="F187" i="1"/>
  <c r="F188" i="1"/>
  <c r="F189" i="1"/>
  <c r="F190" i="1"/>
  <c r="F191" i="1"/>
  <c r="F192" i="1"/>
  <c r="F193" i="1"/>
  <c r="F194" i="1"/>
  <c r="F195" i="1"/>
  <c r="F196" i="1"/>
  <c r="F197" i="1"/>
  <c r="F198" i="1"/>
  <c r="F199" i="1"/>
  <c r="F200" i="1"/>
  <c r="F201" i="1"/>
  <c r="F2" i="1"/>
  <c r="E2" i="1"/>
  <c r="T5" i="4"/>
  <c r="AK5" i="4"/>
  <c r="AI5" i="4"/>
  <c r="AJ5" i="4"/>
  <c r="W5" i="4"/>
  <c r="Y5" i="4"/>
  <c r="T6" i="4"/>
  <c r="AK6" i="4"/>
  <c r="V6" i="4"/>
  <c r="AI6" i="4"/>
  <c r="AJ6" i="4"/>
  <c r="AC6" i="4"/>
  <c r="T7" i="4"/>
  <c r="AK7" i="4"/>
  <c r="V7" i="4"/>
  <c r="AI7" i="4"/>
  <c r="AJ7" i="4"/>
  <c r="AC7" i="4"/>
  <c r="T8" i="4"/>
  <c r="AK8" i="4"/>
  <c r="V8" i="4"/>
  <c r="AI8" i="4"/>
  <c r="AJ8" i="4"/>
  <c r="S8" i="4"/>
  <c r="U8" i="4"/>
  <c r="Z8" i="4"/>
  <c r="AA8" i="4"/>
  <c r="AB8" i="4"/>
  <c r="AD8" i="4"/>
  <c r="AC8" i="4"/>
  <c r="AE6" i="4"/>
  <c r="AF6" i="4"/>
  <c r="AG6" i="4"/>
  <c r="AH6" i="4"/>
  <c r="W6" i="4"/>
  <c r="Y6" i="4"/>
  <c r="AE7" i="4"/>
  <c r="AF7" i="4"/>
  <c r="AG7" i="4"/>
  <c r="AH7" i="4"/>
  <c r="W7" i="4"/>
  <c r="Y7" i="4"/>
  <c r="AE8" i="4"/>
  <c r="AF8" i="4"/>
  <c r="AG8" i="4"/>
  <c r="AH8" i="4"/>
  <c r="S32" i="4"/>
  <c r="W8" i="4"/>
  <c r="Y8" i="4"/>
  <c r="S33" i="4"/>
  <c r="V27" i="1"/>
  <c r="V28" i="1"/>
  <c r="V29" i="1"/>
  <c r="V30" i="1"/>
  <c r="V31" i="1"/>
  <c r="V32" i="1"/>
  <c r="V33" i="1"/>
  <c r="V34" i="1"/>
  <c r="V35" i="1"/>
  <c r="V36" i="1"/>
  <c r="V37" i="1"/>
  <c r="V38" i="1"/>
  <c r="V39" i="1"/>
  <c r="V40" i="1"/>
  <c r="V41" i="1"/>
  <c r="V42" i="1"/>
  <c r="V43" i="1"/>
  <c r="V44" i="1"/>
  <c r="V45" i="1"/>
  <c r="V46" i="1"/>
  <c r="V47" i="1"/>
  <c r="V48" i="1"/>
  <c r="V49" i="1"/>
  <c r="V50" i="1"/>
  <c r="V51" i="1"/>
  <c r="V52" i="1"/>
  <c r="V53" i="1"/>
  <c r="V54" i="1"/>
  <c r="V55" i="1"/>
  <c r="V56" i="1"/>
  <c r="V57" i="1"/>
  <c r="V58" i="1"/>
  <c r="V59" i="1"/>
  <c r="V60" i="1"/>
  <c r="V61" i="1"/>
  <c r="V62" i="1"/>
  <c r="V63" i="1"/>
  <c r="V64" i="1"/>
  <c r="V65" i="1"/>
  <c r="V66" i="1"/>
  <c r="V67" i="1"/>
  <c r="V68" i="1"/>
  <c r="V69" i="1"/>
  <c r="V70" i="1"/>
  <c r="V71" i="1"/>
  <c r="V72" i="1"/>
  <c r="V73" i="1"/>
  <c r="V74" i="1"/>
  <c r="V75" i="1"/>
  <c r="V76" i="1"/>
  <c r="V77" i="1"/>
  <c r="V78" i="1"/>
  <c r="V79" i="1"/>
  <c r="V80" i="1"/>
  <c r="V81" i="1"/>
  <c r="V82" i="1"/>
  <c r="V83" i="1"/>
  <c r="V84" i="1"/>
  <c r="V85" i="1"/>
  <c r="V86" i="1"/>
  <c r="V87" i="1"/>
  <c r="V88" i="1"/>
  <c r="V89" i="1"/>
  <c r="V90" i="1"/>
  <c r="V91" i="1"/>
  <c r="V92" i="1"/>
  <c r="V93" i="1"/>
  <c r="V94" i="1"/>
  <c r="V95" i="1"/>
  <c r="V96" i="1"/>
  <c r="V97" i="1"/>
  <c r="V98" i="1"/>
  <c r="V99" i="1"/>
  <c r="V100" i="1"/>
  <c r="V101" i="1"/>
  <c r="V102" i="1"/>
  <c r="V103" i="1"/>
  <c r="V104" i="1"/>
  <c r="V105" i="1"/>
  <c r="V106" i="1"/>
  <c r="V107" i="1"/>
  <c r="V108" i="1"/>
  <c r="V109" i="1"/>
  <c r="V110" i="1"/>
  <c r="V111" i="1"/>
  <c r="V112" i="1"/>
  <c r="V113" i="1"/>
  <c r="V114" i="1"/>
  <c r="V115" i="1"/>
  <c r="V116" i="1"/>
  <c r="V117" i="1"/>
  <c r="V118" i="1"/>
  <c r="V119" i="1"/>
  <c r="V120" i="1"/>
  <c r="V121" i="1"/>
  <c r="V122" i="1"/>
  <c r="V123" i="1"/>
  <c r="V124" i="1"/>
  <c r="V125" i="1"/>
  <c r="V126" i="1"/>
  <c r="V127" i="1"/>
  <c r="V128" i="1"/>
  <c r="V129" i="1"/>
  <c r="V130" i="1"/>
  <c r="V131" i="1"/>
  <c r="V132" i="1"/>
  <c r="V133" i="1"/>
  <c r="V134" i="1"/>
  <c r="V135" i="1"/>
  <c r="V136" i="1"/>
  <c r="V137" i="1"/>
  <c r="V138" i="1"/>
  <c r="V139" i="1"/>
  <c r="V140" i="1"/>
  <c r="V141" i="1"/>
  <c r="V142" i="1"/>
  <c r="V143" i="1"/>
  <c r="V144" i="1"/>
  <c r="V145" i="1"/>
  <c r="V146" i="1"/>
  <c r="V147" i="1"/>
  <c r="V148" i="1"/>
  <c r="V149" i="1"/>
  <c r="V150" i="1"/>
  <c r="V151" i="1"/>
  <c r="V152" i="1"/>
  <c r="V153" i="1"/>
  <c r="V154" i="1"/>
  <c r="V155" i="1"/>
  <c r="V156" i="1"/>
  <c r="V157" i="1"/>
  <c r="V158" i="1"/>
  <c r="V159" i="1"/>
  <c r="V160" i="1"/>
  <c r="V161" i="1"/>
  <c r="V162" i="1"/>
  <c r="V163" i="1"/>
  <c r="V164" i="1"/>
  <c r="V165" i="1"/>
  <c r="V166" i="1"/>
  <c r="V167" i="1"/>
  <c r="V168" i="1"/>
  <c r="V169" i="1"/>
  <c r="V170" i="1"/>
  <c r="V171" i="1"/>
  <c r="V172" i="1"/>
  <c r="V173" i="1"/>
  <c r="V174" i="1"/>
  <c r="V175" i="1"/>
  <c r="V176" i="1"/>
  <c r="V177" i="1"/>
  <c r="V178" i="1"/>
  <c r="V179" i="1"/>
  <c r="V180" i="1"/>
  <c r="V181" i="1"/>
  <c r="V182" i="1"/>
  <c r="V183" i="1"/>
  <c r="V184" i="1"/>
  <c r="V185" i="1"/>
  <c r="V186" i="1"/>
  <c r="V187" i="1"/>
  <c r="V188" i="1"/>
  <c r="V189" i="1"/>
  <c r="V190" i="1"/>
  <c r="V191" i="1"/>
  <c r="V192" i="1"/>
  <c r="V193" i="1"/>
  <c r="V194" i="1"/>
  <c r="V195" i="1"/>
  <c r="V196" i="1"/>
  <c r="V197" i="1"/>
  <c r="V198" i="1"/>
  <c r="V199" i="1"/>
  <c r="V200" i="1"/>
  <c r="V201" i="1"/>
  <c r="A121" i="1"/>
  <c r="B121" i="1"/>
  <c r="C121" i="1"/>
  <c r="E121" i="1"/>
  <c r="A122" i="1"/>
  <c r="B122" i="1"/>
  <c r="C122" i="1"/>
  <c r="E122" i="1"/>
  <c r="A123" i="1"/>
  <c r="B123" i="1"/>
  <c r="C123" i="1"/>
  <c r="E123" i="1"/>
  <c r="A124" i="1"/>
  <c r="B124" i="1"/>
  <c r="C124" i="1"/>
  <c r="E124" i="1"/>
  <c r="A125" i="1"/>
  <c r="B125" i="1"/>
  <c r="C125" i="1"/>
  <c r="E125" i="1"/>
  <c r="A126" i="1"/>
  <c r="B126" i="1"/>
  <c r="C126" i="1"/>
  <c r="E126" i="1"/>
  <c r="A127" i="1"/>
  <c r="B127" i="1"/>
  <c r="C127" i="1"/>
  <c r="E127" i="1"/>
  <c r="A128" i="1"/>
  <c r="B128" i="1"/>
  <c r="C128" i="1"/>
  <c r="E128" i="1"/>
  <c r="A129" i="1"/>
  <c r="B129" i="1"/>
  <c r="C129" i="1"/>
  <c r="E129" i="1"/>
  <c r="A130" i="1"/>
  <c r="B130" i="1"/>
  <c r="C130" i="1"/>
  <c r="E130" i="1"/>
  <c r="A131" i="1"/>
  <c r="B131" i="1"/>
  <c r="C131" i="1"/>
  <c r="E131" i="1"/>
  <c r="A132" i="1"/>
  <c r="B132" i="1"/>
  <c r="C132" i="1"/>
  <c r="E132" i="1"/>
  <c r="A133" i="1"/>
  <c r="B133" i="1"/>
  <c r="C133" i="1"/>
  <c r="E133" i="1"/>
  <c r="A134" i="1"/>
  <c r="B134" i="1"/>
  <c r="C134" i="1"/>
  <c r="E134" i="1"/>
  <c r="A135" i="1"/>
  <c r="B135" i="1"/>
  <c r="C135" i="1"/>
  <c r="E135" i="1"/>
  <c r="A136" i="1"/>
  <c r="B136" i="1"/>
  <c r="C136" i="1"/>
  <c r="E136" i="1"/>
  <c r="A137" i="1"/>
  <c r="B137" i="1"/>
  <c r="C137" i="1"/>
  <c r="E137" i="1"/>
  <c r="A138" i="1"/>
  <c r="B138" i="1"/>
  <c r="C138" i="1"/>
  <c r="E138" i="1"/>
  <c r="A139" i="1"/>
  <c r="B139" i="1"/>
  <c r="C139" i="1"/>
  <c r="E139" i="1"/>
  <c r="A140" i="1"/>
  <c r="B140" i="1"/>
  <c r="C140" i="1"/>
  <c r="E140" i="1"/>
  <c r="A141" i="1"/>
  <c r="B141" i="1"/>
  <c r="C141" i="1"/>
  <c r="E141" i="1"/>
  <c r="A142" i="1"/>
  <c r="B142" i="1"/>
  <c r="C142" i="1"/>
  <c r="E142" i="1"/>
  <c r="A143" i="1"/>
  <c r="B143" i="1"/>
  <c r="C143" i="1"/>
  <c r="E143" i="1"/>
  <c r="A144" i="1"/>
  <c r="B144" i="1"/>
  <c r="C144" i="1"/>
  <c r="E144" i="1"/>
  <c r="A145" i="1"/>
  <c r="B145" i="1"/>
  <c r="C145" i="1"/>
  <c r="E145" i="1"/>
  <c r="A146" i="1"/>
  <c r="B146" i="1"/>
  <c r="C146" i="1"/>
  <c r="E146" i="1"/>
  <c r="A147" i="1"/>
  <c r="B147" i="1"/>
  <c r="C147" i="1"/>
  <c r="E147" i="1"/>
  <c r="A148" i="1"/>
  <c r="B148" i="1"/>
  <c r="C148" i="1"/>
  <c r="E148" i="1"/>
  <c r="A149" i="1"/>
  <c r="B149" i="1"/>
  <c r="C149" i="1"/>
  <c r="E149" i="1"/>
  <c r="A150" i="1"/>
  <c r="B150" i="1"/>
  <c r="C150" i="1"/>
  <c r="E150" i="1"/>
  <c r="A151" i="1"/>
  <c r="B151" i="1"/>
  <c r="C151" i="1"/>
  <c r="E151" i="1"/>
  <c r="A152" i="1"/>
  <c r="B152" i="1"/>
  <c r="C152" i="1"/>
  <c r="E152" i="1"/>
  <c r="A153" i="1"/>
  <c r="B153" i="1"/>
  <c r="C153" i="1"/>
  <c r="E153" i="1"/>
  <c r="A154" i="1"/>
  <c r="B154" i="1"/>
  <c r="C154" i="1"/>
  <c r="E154" i="1"/>
  <c r="A155" i="1"/>
  <c r="B155" i="1"/>
  <c r="C155" i="1"/>
  <c r="E155" i="1"/>
  <c r="A156" i="1"/>
  <c r="B156" i="1"/>
  <c r="C156" i="1"/>
  <c r="E156" i="1"/>
  <c r="A157" i="1"/>
  <c r="B157" i="1"/>
  <c r="C157" i="1"/>
  <c r="E157" i="1"/>
  <c r="A158" i="1"/>
  <c r="B158" i="1"/>
  <c r="C158" i="1"/>
  <c r="E158" i="1"/>
  <c r="A159" i="1"/>
  <c r="B159" i="1"/>
  <c r="C159" i="1"/>
  <c r="E159" i="1"/>
  <c r="A160" i="1"/>
  <c r="B160" i="1"/>
  <c r="C160" i="1"/>
  <c r="E160" i="1"/>
  <c r="A161" i="1"/>
  <c r="B161" i="1"/>
  <c r="C161" i="1"/>
  <c r="E161" i="1"/>
  <c r="A162" i="1"/>
  <c r="B162" i="1"/>
  <c r="C162" i="1"/>
  <c r="E162" i="1"/>
  <c r="A163" i="1"/>
  <c r="B163" i="1"/>
  <c r="C163" i="1"/>
  <c r="E163" i="1"/>
  <c r="A164" i="1"/>
  <c r="B164" i="1"/>
  <c r="C164" i="1"/>
  <c r="E164" i="1"/>
  <c r="A165" i="1"/>
  <c r="B165" i="1"/>
  <c r="C165" i="1"/>
  <c r="E165" i="1"/>
  <c r="A166" i="1"/>
  <c r="B166" i="1"/>
  <c r="C166" i="1"/>
  <c r="E166" i="1"/>
  <c r="A167" i="1"/>
  <c r="B167" i="1"/>
  <c r="C167" i="1"/>
  <c r="E167" i="1"/>
  <c r="A168" i="1"/>
  <c r="B168" i="1"/>
  <c r="C168" i="1"/>
  <c r="E168" i="1"/>
  <c r="A169" i="1"/>
  <c r="B169" i="1"/>
  <c r="C169" i="1"/>
  <c r="E169" i="1"/>
  <c r="A170" i="1"/>
  <c r="B170" i="1"/>
  <c r="C170" i="1"/>
  <c r="E170" i="1"/>
  <c r="A171" i="1"/>
  <c r="B171" i="1"/>
  <c r="C171" i="1"/>
  <c r="E171" i="1"/>
  <c r="A172" i="1"/>
  <c r="B172" i="1"/>
  <c r="C172" i="1"/>
  <c r="E172" i="1"/>
  <c r="A173" i="1"/>
  <c r="B173" i="1"/>
  <c r="C173" i="1"/>
  <c r="E173" i="1"/>
  <c r="A174" i="1"/>
  <c r="B174" i="1"/>
  <c r="C174" i="1"/>
  <c r="E174" i="1"/>
  <c r="A175" i="1"/>
  <c r="B175" i="1"/>
  <c r="C175" i="1"/>
  <c r="E175" i="1"/>
  <c r="A176" i="1"/>
  <c r="B176" i="1"/>
  <c r="C176" i="1"/>
  <c r="E176" i="1"/>
  <c r="A177" i="1"/>
  <c r="B177" i="1"/>
  <c r="C177" i="1"/>
  <c r="E177" i="1"/>
  <c r="A178" i="1"/>
  <c r="B178" i="1"/>
  <c r="C178" i="1"/>
  <c r="E178" i="1"/>
  <c r="A179" i="1"/>
  <c r="B179" i="1"/>
  <c r="C179" i="1"/>
  <c r="E179" i="1"/>
  <c r="A180" i="1"/>
  <c r="B180" i="1"/>
  <c r="C180" i="1"/>
  <c r="E180" i="1"/>
  <c r="A181" i="1"/>
  <c r="B181" i="1"/>
  <c r="C181" i="1"/>
  <c r="E181" i="1"/>
  <c r="A182" i="1"/>
  <c r="B182" i="1"/>
  <c r="C182" i="1"/>
  <c r="E182" i="1"/>
  <c r="A183" i="1"/>
  <c r="B183" i="1"/>
  <c r="C183" i="1"/>
  <c r="E183" i="1"/>
  <c r="A184" i="1"/>
  <c r="B184" i="1"/>
  <c r="C184" i="1"/>
  <c r="E184" i="1"/>
  <c r="A185" i="1"/>
  <c r="B185" i="1"/>
  <c r="C185" i="1"/>
  <c r="E185" i="1"/>
  <c r="A186" i="1"/>
  <c r="B186" i="1"/>
  <c r="C186" i="1"/>
  <c r="E186" i="1"/>
  <c r="A187" i="1"/>
  <c r="B187" i="1"/>
  <c r="C187" i="1"/>
  <c r="E187" i="1"/>
  <c r="A188" i="1"/>
  <c r="B188" i="1"/>
  <c r="C188" i="1"/>
  <c r="E188" i="1"/>
  <c r="A189" i="1"/>
  <c r="B189" i="1"/>
  <c r="C189" i="1"/>
  <c r="E189" i="1"/>
  <c r="A190" i="1"/>
  <c r="B190" i="1"/>
  <c r="C190" i="1"/>
  <c r="E190" i="1"/>
  <c r="A191" i="1"/>
  <c r="B191" i="1"/>
  <c r="C191" i="1"/>
  <c r="E191" i="1"/>
  <c r="A192" i="1"/>
  <c r="B192" i="1"/>
  <c r="C192" i="1"/>
  <c r="E192" i="1"/>
  <c r="A193" i="1"/>
  <c r="B193" i="1"/>
  <c r="C193" i="1"/>
  <c r="E193" i="1"/>
  <c r="A194" i="1"/>
  <c r="B194" i="1"/>
  <c r="C194" i="1"/>
  <c r="E194" i="1"/>
  <c r="A195" i="1"/>
  <c r="B195" i="1"/>
  <c r="C195" i="1"/>
  <c r="E195" i="1"/>
  <c r="A196" i="1"/>
  <c r="B196" i="1"/>
  <c r="C196" i="1"/>
  <c r="E196" i="1"/>
  <c r="A197" i="1"/>
  <c r="B197" i="1"/>
  <c r="C197" i="1"/>
  <c r="E197" i="1"/>
  <c r="A198" i="1"/>
  <c r="B198" i="1"/>
  <c r="C198" i="1"/>
  <c r="E198" i="1"/>
  <c r="A199" i="1"/>
  <c r="B199" i="1"/>
  <c r="C199" i="1"/>
  <c r="E199" i="1"/>
  <c r="A200" i="1"/>
  <c r="B200" i="1"/>
  <c r="C200" i="1"/>
  <c r="E200" i="1"/>
  <c r="A201" i="1"/>
  <c r="B201" i="1"/>
  <c r="C201" i="1"/>
  <c r="E201" i="1"/>
  <c r="A3" i="1"/>
  <c r="B3" i="1"/>
  <c r="C3" i="1"/>
  <c r="E3" i="1"/>
  <c r="A4" i="1"/>
  <c r="B4" i="1"/>
  <c r="C4" i="1"/>
  <c r="E4" i="1"/>
  <c r="A5" i="1"/>
  <c r="B5" i="1"/>
  <c r="C5" i="1"/>
  <c r="E5" i="1"/>
  <c r="A6" i="1"/>
  <c r="B6" i="1"/>
  <c r="C6" i="1"/>
  <c r="E6" i="1"/>
  <c r="A7" i="1"/>
  <c r="B7" i="1"/>
  <c r="C7" i="1"/>
  <c r="E7" i="1"/>
  <c r="A8" i="1"/>
  <c r="B8" i="1"/>
  <c r="C8" i="1"/>
  <c r="E8" i="1"/>
  <c r="A9" i="1"/>
  <c r="B9" i="1"/>
  <c r="C9" i="1"/>
  <c r="E9" i="1"/>
  <c r="A10" i="1"/>
  <c r="B10" i="1"/>
  <c r="C10" i="1"/>
  <c r="E10" i="1"/>
  <c r="A11" i="1"/>
  <c r="B11" i="1"/>
  <c r="C11" i="1"/>
  <c r="E11" i="1"/>
  <c r="A12" i="1"/>
  <c r="B12" i="1"/>
  <c r="C12" i="1"/>
  <c r="E12" i="1"/>
  <c r="A13" i="1"/>
  <c r="B13" i="1"/>
  <c r="C13" i="1"/>
  <c r="E13" i="1"/>
  <c r="A14" i="1"/>
  <c r="B14" i="1"/>
  <c r="C14" i="1"/>
  <c r="E14" i="1"/>
  <c r="A15" i="1"/>
  <c r="B15" i="1"/>
  <c r="C15" i="1"/>
  <c r="E15" i="1"/>
  <c r="A16" i="1"/>
  <c r="B16" i="1"/>
  <c r="C16" i="1"/>
  <c r="E16" i="1"/>
  <c r="A17" i="1"/>
  <c r="B17" i="1"/>
  <c r="C17" i="1"/>
  <c r="E17" i="1"/>
  <c r="A18" i="1"/>
  <c r="B18" i="1"/>
  <c r="C18" i="1"/>
  <c r="E18" i="1"/>
  <c r="A19" i="1"/>
  <c r="B19" i="1"/>
  <c r="C19" i="1"/>
  <c r="E19" i="1"/>
  <c r="A20" i="1"/>
  <c r="B20" i="1"/>
  <c r="C20" i="1"/>
  <c r="E20" i="1"/>
  <c r="A21" i="1"/>
  <c r="B21" i="1"/>
  <c r="C21" i="1"/>
  <c r="E21" i="1"/>
  <c r="A22" i="1"/>
  <c r="B22" i="1"/>
  <c r="C22" i="1"/>
  <c r="E22" i="1"/>
  <c r="A23" i="1"/>
  <c r="B23" i="1"/>
  <c r="C23" i="1"/>
  <c r="E23" i="1"/>
  <c r="A24" i="1"/>
  <c r="B24" i="1"/>
  <c r="C24" i="1"/>
  <c r="E24" i="1"/>
  <c r="A25" i="1"/>
  <c r="B25" i="1"/>
  <c r="C25" i="1"/>
  <c r="E25" i="1"/>
  <c r="A26" i="1"/>
  <c r="B26" i="1"/>
  <c r="C26" i="1"/>
  <c r="E26" i="1"/>
  <c r="A27" i="1"/>
  <c r="B27" i="1"/>
  <c r="C27" i="1"/>
  <c r="E27" i="1"/>
  <c r="A28" i="1"/>
  <c r="B28" i="1"/>
  <c r="C28" i="1"/>
  <c r="E28" i="1"/>
  <c r="A29" i="1"/>
  <c r="B29" i="1"/>
  <c r="C29" i="1"/>
  <c r="E29" i="1"/>
  <c r="A30" i="1"/>
  <c r="B30" i="1"/>
  <c r="C30" i="1"/>
  <c r="E30" i="1"/>
  <c r="A31" i="1"/>
  <c r="B31" i="1"/>
  <c r="C31" i="1"/>
  <c r="E31" i="1"/>
  <c r="A32" i="1"/>
  <c r="B32" i="1"/>
  <c r="C32" i="1"/>
  <c r="E32" i="1"/>
  <c r="A33" i="1"/>
  <c r="B33" i="1"/>
  <c r="C33" i="1"/>
  <c r="E33" i="1"/>
  <c r="A34" i="1"/>
  <c r="B34" i="1"/>
  <c r="C34" i="1"/>
  <c r="E34" i="1"/>
  <c r="A35" i="1"/>
  <c r="B35" i="1"/>
  <c r="C35" i="1"/>
  <c r="E35" i="1"/>
  <c r="A36" i="1"/>
  <c r="B36" i="1"/>
  <c r="C36" i="1"/>
  <c r="E36" i="1"/>
  <c r="A37" i="1"/>
  <c r="B37" i="1"/>
  <c r="C37" i="1"/>
  <c r="E37" i="1"/>
  <c r="A38" i="1"/>
  <c r="B38" i="1"/>
  <c r="C38" i="1"/>
  <c r="E38" i="1"/>
  <c r="A39" i="1"/>
  <c r="B39" i="1"/>
  <c r="C39" i="1"/>
  <c r="E39" i="1"/>
  <c r="A40" i="1"/>
  <c r="B40" i="1"/>
  <c r="C40" i="1"/>
  <c r="E40" i="1"/>
  <c r="A41" i="1"/>
  <c r="B41" i="1"/>
  <c r="C41" i="1"/>
  <c r="E41" i="1"/>
  <c r="A42" i="1"/>
  <c r="B42" i="1"/>
  <c r="C42" i="1"/>
  <c r="E42" i="1"/>
  <c r="A43" i="1"/>
  <c r="B43" i="1"/>
  <c r="C43" i="1"/>
  <c r="E43" i="1"/>
  <c r="A44" i="1"/>
  <c r="B44" i="1"/>
  <c r="C44" i="1"/>
  <c r="E44" i="1"/>
  <c r="A45" i="1"/>
  <c r="B45" i="1"/>
  <c r="C45" i="1"/>
  <c r="E45" i="1"/>
  <c r="A46" i="1"/>
  <c r="B46" i="1"/>
  <c r="C46" i="1"/>
  <c r="E46" i="1"/>
  <c r="A47" i="1"/>
  <c r="B47" i="1"/>
  <c r="C47" i="1"/>
  <c r="E47" i="1"/>
  <c r="A48" i="1"/>
  <c r="B48" i="1"/>
  <c r="C48" i="1"/>
  <c r="E48" i="1"/>
  <c r="A49" i="1"/>
  <c r="B49" i="1"/>
  <c r="C49" i="1"/>
  <c r="E49" i="1"/>
  <c r="A50" i="1"/>
  <c r="B50" i="1"/>
  <c r="C50" i="1"/>
  <c r="E50" i="1"/>
  <c r="A51" i="1"/>
  <c r="B51" i="1"/>
  <c r="C51" i="1"/>
  <c r="E51" i="1"/>
  <c r="A52" i="1"/>
  <c r="B52" i="1"/>
  <c r="C52" i="1"/>
  <c r="E52" i="1"/>
  <c r="A53" i="1"/>
  <c r="B53" i="1"/>
  <c r="C53" i="1"/>
  <c r="E53" i="1"/>
  <c r="A54" i="1"/>
  <c r="B54" i="1"/>
  <c r="C54" i="1"/>
  <c r="E54" i="1"/>
  <c r="A55" i="1"/>
  <c r="B55" i="1"/>
  <c r="C55" i="1"/>
  <c r="E55" i="1"/>
  <c r="A56" i="1"/>
  <c r="B56" i="1"/>
  <c r="C56" i="1"/>
  <c r="E56" i="1"/>
  <c r="A57" i="1"/>
  <c r="B57" i="1"/>
  <c r="C57" i="1"/>
  <c r="E57" i="1"/>
  <c r="A58" i="1"/>
  <c r="B58" i="1"/>
  <c r="C58" i="1"/>
  <c r="E58" i="1"/>
  <c r="A59" i="1"/>
  <c r="B59" i="1"/>
  <c r="C59" i="1"/>
  <c r="E59" i="1"/>
  <c r="A60" i="1"/>
  <c r="B60" i="1"/>
  <c r="C60" i="1"/>
  <c r="E60" i="1"/>
  <c r="A61" i="1"/>
  <c r="B61" i="1"/>
  <c r="C61" i="1"/>
  <c r="E61" i="1"/>
  <c r="A62" i="1"/>
  <c r="B62" i="1"/>
  <c r="C62" i="1"/>
  <c r="E62" i="1"/>
  <c r="A63" i="1"/>
  <c r="B63" i="1"/>
  <c r="C63" i="1"/>
  <c r="E63" i="1"/>
  <c r="A64" i="1"/>
  <c r="B64" i="1"/>
  <c r="C64" i="1"/>
  <c r="E64" i="1"/>
  <c r="A65" i="1"/>
  <c r="B65" i="1"/>
  <c r="C65" i="1"/>
  <c r="E65" i="1"/>
  <c r="A66" i="1"/>
  <c r="B66" i="1"/>
  <c r="C66" i="1"/>
  <c r="E66" i="1"/>
  <c r="A67" i="1"/>
  <c r="B67" i="1"/>
  <c r="C67" i="1"/>
  <c r="E67" i="1"/>
  <c r="A68" i="1"/>
  <c r="B68" i="1"/>
  <c r="C68" i="1"/>
  <c r="E68" i="1"/>
  <c r="A69" i="1"/>
  <c r="B69" i="1"/>
  <c r="C69" i="1"/>
  <c r="E69" i="1"/>
  <c r="A70" i="1"/>
  <c r="B70" i="1"/>
  <c r="C70" i="1"/>
  <c r="E70" i="1"/>
  <c r="A71" i="1"/>
  <c r="B71" i="1"/>
  <c r="C71" i="1"/>
  <c r="E71" i="1"/>
  <c r="A72" i="1"/>
  <c r="B72" i="1"/>
  <c r="C72" i="1"/>
  <c r="E72" i="1"/>
  <c r="A73" i="1"/>
  <c r="B73" i="1"/>
  <c r="C73" i="1"/>
  <c r="E73" i="1"/>
  <c r="A74" i="1"/>
  <c r="B74" i="1"/>
  <c r="C74" i="1"/>
  <c r="E74" i="1"/>
  <c r="A75" i="1"/>
  <c r="B75" i="1"/>
  <c r="C75" i="1"/>
  <c r="E75" i="1"/>
  <c r="A76" i="1"/>
  <c r="B76" i="1"/>
  <c r="C76" i="1"/>
  <c r="E76" i="1"/>
  <c r="A77" i="1"/>
  <c r="B77" i="1"/>
  <c r="C77" i="1"/>
  <c r="E77" i="1"/>
  <c r="A78" i="1"/>
  <c r="B78" i="1"/>
  <c r="C78" i="1"/>
  <c r="E78" i="1"/>
  <c r="A79" i="1"/>
  <c r="B79" i="1"/>
  <c r="C79" i="1"/>
  <c r="E79" i="1"/>
  <c r="A80" i="1"/>
  <c r="B80" i="1"/>
  <c r="C80" i="1"/>
  <c r="E80" i="1"/>
  <c r="A81" i="1"/>
  <c r="B81" i="1"/>
  <c r="C81" i="1"/>
  <c r="E81" i="1"/>
  <c r="A82" i="1"/>
  <c r="B82" i="1"/>
  <c r="C82" i="1"/>
  <c r="E82" i="1"/>
  <c r="A83" i="1"/>
  <c r="B83" i="1"/>
  <c r="C83" i="1"/>
  <c r="E83" i="1"/>
  <c r="A84" i="1"/>
  <c r="B84" i="1"/>
  <c r="C84" i="1"/>
  <c r="E84" i="1"/>
  <c r="A85" i="1"/>
  <c r="B85" i="1"/>
  <c r="C85" i="1"/>
  <c r="E85" i="1"/>
  <c r="A86" i="1"/>
  <c r="B86" i="1"/>
  <c r="C86" i="1"/>
  <c r="E86" i="1"/>
  <c r="A87" i="1"/>
  <c r="B87" i="1"/>
  <c r="C87" i="1"/>
  <c r="E87" i="1"/>
  <c r="A88" i="1"/>
  <c r="B88" i="1"/>
  <c r="C88" i="1"/>
  <c r="E88" i="1"/>
  <c r="A89" i="1"/>
  <c r="B89" i="1"/>
  <c r="C89" i="1"/>
  <c r="E89" i="1"/>
  <c r="A90" i="1"/>
  <c r="B90" i="1"/>
  <c r="C90" i="1"/>
  <c r="E90" i="1"/>
  <c r="A91" i="1"/>
  <c r="B91" i="1"/>
  <c r="C91" i="1"/>
  <c r="E91" i="1"/>
  <c r="A92" i="1"/>
  <c r="B92" i="1"/>
  <c r="C92" i="1"/>
  <c r="E92" i="1"/>
  <c r="A93" i="1"/>
  <c r="B93" i="1"/>
  <c r="C93" i="1"/>
  <c r="E93" i="1"/>
  <c r="A94" i="1"/>
  <c r="B94" i="1"/>
  <c r="C94" i="1"/>
  <c r="E94" i="1"/>
  <c r="A95" i="1"/>
  <c r="B95" i="1"/>
  <c r="C95" i="1"/>
  <c r="E95" i="1"/>
  <c r="A96" i="1"/>
  <c r="B96" i="1"/>
  <c r="C96" i="1"/>
  <c r="E96" i="1"/>
  <c r="A97" i="1"/>
  <c r="B97" i="1"/>
  <c r="C97" i="1"/>
  <c r="E97" i="1"/>
  <c r="A98" i="1"/>
  <c r="B98" i="1"/>
  <c r="C98" i="1"/>
  <c r="E98" i="1"/>
  <c r="A99" i="1"/>
  <c r="B99" i="1"/>
  <c r="C99" i="1"/>
  <c r="E99" i="1"/>
  <c r="A100" i="1"/>
  <c r="B100" i="1"/>
  <c r="C100" i="1"/>
  <c r="E100" i="1"/>
  <c r="A101" i="1"/>
  <c r="B101" i="1"/>
  <c r="C101" i="1"/>
  <c r="E101" i="1"/>
  <c r="A102" i="1"/>
  <c r="B102" i="1"/>
  <c r="C102" i="1"/>
  <c r="E102" i="1"/>
  <c r="A103" i="1"/>
  <c r="B103" i="1"/>
  <c r="C103" i="1"/>
  <c r="E103" i="1"/>
  <c r="A104" i="1"/>
  <c r="B104" i="1"/>
  <c r="C104" i="1"/>
  <c r="E104" i="1"/>
  <c r="A105" i="1"/>
  <c r="B105" i="1"/>
  <c r="C105" i="1"/>
  <c r="E105" i="1"/>
  <c r="A106" i="1"/>
  <c r="B106" i="1"/>
  <c r="C106" i="1"/>
  <c r="E106" i="1"/>
  <c r="A107" i="1"/>
  <c r="B107" i="1"/>
  <c r="C107" i="1"/>
  <c r="E107" i="1"/>
  <c r="A108" i="1"/>
  <c r="B108" i="1"/>
  <c r="C108" i="1"/>
  <c r="E108" i="1"/>
  <c r="A109" i="1"/>
  <c r="B109" i="1"/>
  <c r="C109" i="1"/>
  <c r="E109" i="1"/>
  <c r="A110" i="1"/>
  <c r="B110" i="1"/>
  <c r="C110" i="1"/>
  <c r="E110" i="1"/>
  <c r="A111" i="1"/>
  <c r="B111" i="1"/>
  <c r="C111" i="1"/>
  <c r="E111" i="1"/>
  <c r="A112" i="1"/>
  <c r="B112" i="1"/>
  <c r="C112" i="1"/>
  <c r="E112" i="1"/>
  <c r="A113" i="1"/>
  <c r="B113" i="1"/>
  <c r="C113" i="1"/>
  <c r="E113" i="1"/>
  <c r="A114" i="1"/>
  <c r="B114" i="1"/>
  <c r="C114" i="1"/>
  <c r="E114" i="1"/>
  <c r="A115" i="1"/>
  <c r="B115" i="1"/>
  <c r="C115" i="1"/>
  <c r="E115" i="1"/>
  <c r="A116" i="1"/>
  <c r="B116" i="1"/>
  <c r="C116" i="1"/>
  <c r="E116" i="1"/>
  <c r="A117" i="1"/>
  <c r="B117" i="1"/>
  <c r="C117" i="1"/>
  <c r="E117" i="1"/>
  <c r="A118" i="1"/>
  <c r="B118" i="1"/>
  <c r="C118" i="1"/>
  <c r="E118" i="1"/>
  <c r="A119" i="1"/>
  <c r="B119" i="1"/>
  <c r="C119" i="1"/>
  <c r="E119" i="1"/>
  <c r="A120" i="1"/>
  <c r="B120" i="1"/>
  <c r="C120" i="1"/>
  <c r="E120" i="1"/>
  <c r="C2" i="1"/>
  <c r="B2" i="1"/>
  <c r="A2" i="1"/>
  <c r="X5" i="4"/>
  <c r="X9" i="4"/>
  <c r="X6" i="4"/>
  <c r="X7" i="4"/>
  <c r="X8" i="4"/>
</calcChain>
</file>

<file path=xl/sharedStrings.xml><?xml version="1.0" encoding="utf-8"?>
<sst xmlns="http://schemas.openxmlformats.org/spreadsheetml/2006/main" count="219" uniqueCount="197">
  <si>
    <t>Semester</t>
  </si>
  <si>
    <t>User.ID</t>
  </si>
  <si>
    <t>Competency</t>
  </si>
  <si>
    <t>n</t>
  </si>
  <si>
    <t>Scores</t>
  </si>
  <si>
    <t>Effect size</t>
  </si>
  <si>
    <t>Instructions:</t>
  </si>
  <si>
    <t>Student.Name</t>
  </si>
  <si>
    <t>scores</t>
  </si>
  <si>
    <t>df</t>
  </si>
  <si>
    <t>Raw Mean</t>
  </si>
  <si>
    <t>Raw Stdev</t>
  </si>
  <si>
    <t>p</t>
  </si>
  <si>
    <t>Significance</t>
  </si>
  <si>
    <t>d</t>
  </si>
  <si>
    <t># Met</t>
  </si>
  <si>
    <t>Raw % Met</t>
  </si>
  <si>
    <t xml:space="preserve"> Raw t score</t>
  </si>
  <si>
    <t>Competency Outcome</t>
  </si>
  <si>
    <t>Raw p</t>
  </si>
  <si>
    <t>Raw d</t>
  </si>
  <si>
    <t>Mean</t>
  </si>
  <si>
    <t>% Met</t>
  </si>
  <si>
    <t>Sentence 1</t>
  </si>
  <si>
    <t>Sentence 2</t>
  </si>
  <si>
    <t>Sentence 3</t>
  </si>
  <si>
    <t>Sentence 4</t>
  </si>
  <si>
    <t>Sentence 5</t>
  </si>
  <si>
    <t>Sentence 6</t>
  </si>
  <si>
    <t>Sentence 7</t>
  </si>
  <si>
    <t>Sentence 8</t>
  </si>
  <si>
    <t>Sentence 9</t>
  </si>
  <si>
    <t>Sentence 10</t>
  </si>
  <si>
    <t>Sentence 11</t>
  </si>
  <si>
    <t>Sentence 12</t>
  </si>
  <si>
    <t>Level</t>
  </si>
  <si>
    <t>Prefix</t>
  </si>
  <si>
    <t>1) Course Prefix</t>
  </si>
  <si>
    <t>2) Course Level</t>
  </si>
  <si>
    <t>3) Semester</t>
  </si>
  <si>
    <t>Raw 95% CI</t>
  </si>
  <si>
    <t>95% CI</t>
  </si>
  <si>
    <t>Overall Competency</t>
  </si>
  <si>
    <t>Sentence 13</t>
  </si>
  <si>
    <t>Sentence 14</t>
  </si>
  <si>
    <t>Sentence 15</t>
  </si>
  <si>
    <t>Sentence 16</t>
  </si>
  <si>
    <t>Sentence 17</t>
  </si>
  <si>
    <t>Sentence 18</t>
  </si>
  <si>
    <t>Outcomes</t>
  </si>
  <si>
    <t>Required outcome reported:</t>
  </si>
  <si>
    <t>critical p</t>
  </si>
  <si>
    <t>Number of outcomes reported:</t>
  </si>
  <si>
    <t>GRAD</t>
  </si>
  <si>
    <t>t score</t>
  </si>
  <si>
    <t>Total</t>
  </si>
  <si>
    <t>4) FLO</t>
  </si>
  <si>
    <t>Fall 2021</t>
  </si>
  <si>
    <t>Spring 2021</t>
  </si>
  <si>
    <t>Summer 2021</t>
  </si>
  <si>
    <t>Copy and paste this summary into the TracDat result field</t>
  </si>
  <si>
    <t>Advanced</t>
  </si>
  <si>
    <t>Proficient</t>
  </si>
  <si>
    <t>Developing</t>
  </si>
  <si>
    <t>Beginning</t>
  </si>
  <si>
    <t>Fall 2022</t>
  </si>
  <si>
    <t>Spring 2022</t>
  </si>
  <si>
    <t>Summer 2022</t>
  </si>
  <si>
    <t>Form</t>
  </si>
  <si>
    <t>Range</t>
  </si>
  <si>
    <t>Spring 2016</t>
  </si>
  <si>
    <t>Measures</t>
  </si>
  <si>
    <t>FLEx</t>
  </si>
  <si>
    <t>Fall 2016</t>
  </si>
  <si>
    <t>Spring 2017</t>
  </si>
  <si>
    <t>Summer 2017</t>
  </si>
  <si>
    <t>Fall 2017</t>
  </si>
  <si>
    <t>Spring 2018</t>
  </si>
  <si>
    <t>Summer 2018</t>
  </si>
  <si>
    <t>Fall 2018</t>
  </si>
  <si>
    <t>Spring 2019</t>
  </si>
  <si>
    <t>Summer 2019</t>
  </si>
  <si>
    <t>Fall 2019</t>
  </si>
  <si>
    <t>Spring 2020</t>
  </si>
  <si>
    <t>Summer 2020</t>
  </si>
  <si>
    <t>Fall 2020</t>
  </si>
  <si>
    <t>Spring 2023</t>
  </si>
  <si>
    <t>Summer 2023</t>
  </si>
  <si>
    <t>Fall 2023</t>
  </si>
  <si>
    <t>Threshold</t>
  </si>
  <si>
    <t>Standard.Measure</t>
  </si>
  <si>
    <t>Standard.Pedagogy</t>
  </si>
  <si>
    <t>5) Standard Measure</t>
  </si>
  <si>
    <t>6) Standard Pedagogy</t>
  </si>
  <si>
    <t>7) Description</t>
  </si>
  <si>
    <t>9) Scoring Thresholds (%)</t>
  </si>
  <si>
    <t>Pedagogies</t>
  </si>
  <si>
    <t>5: Learn lab</t>
  </si>
  <si>
    <t>1: a selected response exam</t>
  </si>
  <si>
    <t>2: a constructed response exam</t>
  </si>
  <si>
    <t>3: a pre-test post-test</t>
  </si>
  <si>
    <t>4: a nationally normed exam</t>
  </si>
  <si>
    <t>5: a short written report</t>
  </si>
  <si>
    <t>6: a medium written report</t>
  </si>
  <si>
    <t>7: a long written report</t>
  </si>
  <si>
    <t>8: a student project</t>
  </si>
  <si>
    <t>9: a laboratory report</t>
  </si>
  <si>
    <t>10: a student portfolio</t>
  </si>
  <si>
    <t>11: a capstone project</t>
  </si>
  <si>
    <t>12: an oral presentation</t>
  </si>
  <si>
    <t>13: a student performance</t>
  </si>
  <si>
    <t>14: an oral interview</t>
  </si>
  <si>
    <t>1: face-to-face lecture</t>
  </si>
  <si>
    <t>2: flipped classroom</t>
  </si>
  <si>
    <t>3: group work</t>
  </si>
  <si>
    <t>4: online delivery</t>
  </si>
  <si>
    <t>6: computer lab</t>
  </si>
  <si>
    <t>7: Structured Learning Assistance (SLA)</t>
  </si>
  <si>
    <t>8: laboratory</t>
  </si>
  <si>
    <t>9: field work</t>
  </si>
  <si>
    <t>10: internship/fellowship</t>
  </si>
  <si>
    <t>General Education Data Report</t>
  </si>
  <si>
    <t>ExplanationExplanation+RR:AC</t>
  </si>
  <si>
    <r>
      <t xml:space="preserve">Please complete the following required fields below. Accurate information will facilitate later data processing efforts. Thank you for your assistance!
1) Select the prefix of your course
2) Select the level of your course experience (100 = freshman, 400 = senior)
3) Select the semester in which the assessment data was collected
4) Select the Ferris Learning Outcome for which you were requested to report this semester.
5) Select the standard measure that you used to assess student performances.
6) Select the standard pedagogy that you used to present the material for this assignment.
7) Provide a short (couple of sentences) description of the assignment that you used this semester. 
8) Provide the number of total points available for pre/post test in the outcome(s) assessed.
Proceed to the </t>
    </r>
    <r>
      <rPr>
        <b/>
        <sz val="10"/>
        <color theme="1"/>
        <rFont val="Calibri"/>
        <family val="2"/>
        <scheme val="minor"/>
      </rPr>
      <t>scores</t>
    </r>
    <r>
      <rPr>
        <sz val="10"/>
        <color theme="1"/>
        <rFont val="Calibri"/>
        <family val="2"/>
        <scheme val="minor"/>
      </rPr>
      <t xml:space="preserve"> worksheet. Copy and paste your course roster information (from myFSU) into the fields for student name and user ID (this information will allow us to relate your results to other data from IRT).
Now provide raw assignment scores for both the pre- and post-test for learning outcomes for each student. You must </t>
    </r>
    <r>
      <rPr>
        <b/>
        <i/>
        <sz val="10"/>
        <color theme="1"/>
        <rFont val="Calibri"/>
        <family val="2"/>
        <scheme val="minor"/>
      </rPr>
      <t>minimally</t>
    </r>
    <r>
      <rPr>
        <sz val="10"/>
        <color theme="1"/>
        <rFont val="Calibri"/>
        <family val="2"/>
        <scheme val="minor"/>
      </rPr>
      <t xml:space="preserve"> report for the requested outcome; you may report for some of all of the other outcomes as well. The post-test scores will be automatically converted to rubric scores. Remember, we are comparing student performances relative to what we would like out </t>
    </r>
    <r>
      <rPr>
        <b/>
        <i/>
        <sz val="10"/>
        <color theme="1"/>
        <rFont val="Calibri"/>
        <family val="2"/>
        <scheme val="minor"/>
      </rPr>
      <t>graduates</t>
    </r>
    <r>
      <rPr>
        <sz val="10"/>
        <color theme="1"/>
        <rFont val="Calibri"/>
        <family val="2"/>
        <scheme val="minor"/>
      </rPr>
      <t xml:space="preserve"> to look like. First and second year students are not expected to yet be scoring at the top of this scale!
The </t>
    </r>
    <r>
      <rPr>
        <b/>
        <sz val="10"/>
        <color theme="1"/>
        <rFont val="Calibri"/>
        <family val="2"/>
        <scheme val="minor"/>
      </rPr>
      <t>summary</t>
    </r>
    <r>
      <rPr>
        <sz val="10"/>
        <color theme="1"/>
        <rFont val="Calibri"/>
        <family val="2"/>
        <scheme val="minor"/>
      </rPr>
      <t xml:space="preserve"> worksheet will automatically create a summary statement for your class' performance. You will use this statement in your TracDat report.</t>
    </r>
  </si>
  <si>
    <r>
      <t xml:space="preserve">8) Total Number of Points </t>
    </r>
    <r>
      <rPr>
        <i/>
        <sz val="12"/>
        <color theme="1"/>
        <rFont val="Calibri"/>
        <family val="2"/>
        <scheme val="minor"/>
      </rPr>
      <t>(Pre and Post test assumed to be the same)</t>
    </r>
  </si>
  <si>
    <t>PRE1</t>
  </si>
  <si>
    <t>POST1</t>
  </si>
  <si>
    <t>PRE2</t>
  </si>
  <si>
    <t>POST2</t>
  </si>
  <si>
    <t>PRE3</t>
  </si>
  <si>
    <t>POST3</t>
  </si>
  <si>
    <t>PRE4</t>
  </si>
  <si>
    <t>POST4</t>
  </si>
  <si>
    <t>pre mean</t>
  </si>
  <si>
    <t>pre signif</t>
  </si>
  <si>
    <t>Post Mean</t>
  </si>
  <si>
    <t>Pre Mean</t>
  </si>
  <si>
    <t>Pre/Post t</t>
  </si>
  <si>
    <t>Pre/Post p</t>
  </si>
  <si>
    <t>Pre/Post d</t>
  </si>
  <si>
    <t>pre conf</t>
  </si>
  <si>
    <t>Pre Conf</t>
  </si>
  <si>
    <t>post mean</t>
  </si>
  <si>
    <t>post conf</t>
  </si>
  <si>
    <t>Post Conf</t>
  </si>
  <si>
    <t>pre/post t</t>
  </si>
  <si>
    <t>pre/post p</t>
  </si>
  <si>
    <t>pre/post d</t>
  </si>
  <si>
    <t>Pre/Post ES</t>
  </si>
  <si>
    <t>NA</t>
  </si>
  <si>
    <t>Rubric Mean</t>
  </si>
  <si>
    <t>Rubric Stdev</t>
  </si>
  <si>
    <t>Sentence 19</t>
  </si>
  <si>
    <t>Sentence 20</t>
  </si>
  <si>
    <t>Sentence 21</t>
  </si>
  <si>
    <t>Sentence 22</t>
  </si>
  <si>
    <t>12: mixed delivery</t>
  </si>
  <si>
    <t>11: capstone project</t>
  </si>
  <si>
    <t>DIVU1 points</t>
  </si>
  <si>
    <t>DIVU2 points</t>
  </si>
  <si>
    <t>DIVU3 points</t>
  </si>
  <si>
    <t>DIVU4 points</t>
  </si>
  <si>
    <t>DIVU1</t>
  </si>
  <si>
    <t>DIVU2</t>
  </si>
  <si>
    <t>DIVU3</t>
  </si>
  <si>
    <t>DIVU4</t>
  </si>
  <si>
    <t>Identify Issues</t>
  </si>
  <si>
    <t>Analyze Constructs</t>
  </si>
  <si>
    <t>Apply Theories</t>
  </si>
  <si>
    <t>Evaluate Issues</t>
  </si>
  <si>
    <t>DIVU</t>
  </si>
  <si>
    <t>DIVU1 - Identify Issues</t>
  </si>
  <si>
    <t>DIVU2 - Analyze Constructs</t>
  </si>
  <si>
    <t>DIVU3 - Apply Theories</t>
  </si>
  <si>
    <t>DIVU4 - Evaluate Issues</t>
  </si>
  <si>
    <t>AFAM</t>
  </si>
  <si>
    <t>ANTH</t>
  </si>
  <si>
    <t>ARTH</t>
  </si>
  <si>
    <t>COMM</t>
  </si>
  <si>
    <t>ECON</t>
  </si>
  <si>
    <t>FILM</t>
  </si>
  <si>
    <t>GEOG</t>
  </si>
  <si>
    <t>GERM</t>
  </si>
  <si>
    <t>HISH</t>
  </si>
  <si>
    <t>HIST</t>
  </si>
  <si>
    <t>HUMH</t>
  </si>
  <si>
    <t>HUMN</t>
  </si>
  <si>
    <t>LITR</t>
  </si>
  <si>
    <t>PHIL</t>
  </si>
  <si>
    <t>PLSC</t>
  </si>
  <si>
    <t>PSYC</t>
  </si>
  <si>
    <t>PSYH</t>
  </si>
  <si>
    <t>SOCH</t>
  </si>
  <si>
    <t>SOCY</t>
  </si>
  <si>
    <t>SSCI</t>
  </si>
  <si>
    <t>WGST</t>
  </si>
  <si>
    <r>
      <rPr>
        <b/>
        <sz val="12"/>
        <color theme="0"/>
        <rFont val="Calibri"/>
        <family val="2"/>
        <charset val="238"/>
        <scheme val="minor"/>
      </rPr>
      <t xml:space="preserve">Diversity (Understanding Race, Ethnicity, and Gender)  [ DIVU–PREPOST ]
</t>
    </r>
    <r>
      <rPr>
        <b/>
        <i/>
        <sz val="10"/>
        <color theme="0"/>
        <rFont val="Calibri (Body)"/>
      </rPr>
      <t>created: 2016-01-01                                                                                                                                             revised: 2018-04-02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</si>
</sst>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yyyy"/>
  </numFmts>
  <fonts count="18">
    <font>
      <sz val="12"/>
      <color theme="1"/>
      <name val="Calibri"/>
      <family val="2"/>
      <scheme val="minor"/>
    </font>
    <font>
      <b/>
      <sz val="12"/>
      <color theme="0"/>
      <name val="Calibri"/>
      <family val="2"/>
      <charset val="238"/>
      <scheme val="minor"/>
    </font>
    <font>
      <b/>
      <sz val="12"/>
      <color theme="1"/>
      <name val="Calibri"/>
      <family val="2"/>
      <charset val="238"/>
      <scheme val="minor"/>
    </font>
    <font>
      <u/>
      <sz val="12"/>
      <color theme="10"/>
      <name val="Calibri"/>
      <family val="2"/>
      <charset val="238"/>
      <scheme val="minor"/>
    </font>
    <font>
      <u/>
      <sz val="12"/>
      <color theme="11"/>
      <name val="Calibri"/>
      <family val="2"/>
      <charset val="238"/>
      <scheme val="minor"/>
    </font>
    <font>
      <b/>
      <sz val="18"/>
      <color theme="0"/>
      <name val="Calibri"/>
      <family val="2"/>
      <scheme val="minor"/>
    </font>
    <font>
      <b/>
      <i/>
      <sz val="16"/>
      <color theme="0"/>
      <name val="Calibri"/>
      <family val="2"/>
      <scheme val="minor"/>
    </font>
    <font>
      <sz val="8"/>
      <name val="Calibri"/>
      <family val="2"/>
      <charset val="128"/>
      <scheme val="minor"/>
    </font>
    <font>
      <b/>
      <sz val="12"/>
      <name val="Calibri"/>
      <family val="2"/>
      <scheme val="minor"/>
    </font>
    <font>
      <sz val="10"/>
      <color theme="1"/>
      <name val="Calibri"/>
      <family val="2"/>
      <scheme val="minor"/>
    </font>
    <font>
      <b/>
      <sz val="10"/>
      <color theme="1"/>
      <name val="Calibri"/>
      <family val="2"/>
      <scheme val="minor"/>
    </font>
    <font>
      <b/>
      <i/>
      <sz val="10"/>
      <color theme="1"/>
      <name val="Calibri"/>
      <family val="2"/>
      <scheme val="minor"/>
    </font>
    <font>
      <b/>
      <sz val="14"/>
      <color theme="0"/>
      <name val="Calibri"/>
      <family val="2"/>
      <scheme val="minor"/>
    </font>
    <font>
      <b/>
      <i/>
      <sz val="12"/>
      <color theme="0"/>
      <name val="Calibri"/>
      <family val="2"/>
      <scheme val="minor"/>
    </font>
    <font>
      <sz val="12"/>
      <color rgb="FF000000"/>
      <name val="Calibri"/>
      <family val="2"/>
      <charset val="128"/>
      <scheme val="minor"/>
    </font>
    <font>
      <b/>
      <i/>
      <sz val="10"/>
      <color theme="0"/>
      <name val="Calibri (Body)"/>
    </font>
    <font>
      <i/>
      <sz val="12"/>
      <color theme="1"/>
      <name val="Calibri"/>
      <family val="2"/>
      <scheme val="minor"/>
    </font>
    <font>
      <b/>
      <i/>
      <sz val="12"/>
      <color theme="0"/>
      <name val="Calibri"/>
      <family val="2"/>
      <charset val="238"/>
      <scheme val="minor"/>
    </font>
  </fonts>
  <fills count="7">
    <fill>
      <patternFill patternType="none"/>
    </fill>
    <fill>
      <patternFill patternType="gray125"/>
    </fill>
    <fill>
      <patternFill patternType="solid">
        <fgColor theme="1"/>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rgb="FFD9D9D9"/>
        <bgColor rgb="FF000000"/>
      </patternFill>
    </fill>
    <fill>
      <patternFill patternType="solid">
        <fgColor theme="0" tint="-0.14996795556505021"/>
        <bgColor indexed="64"/>
      </patternFill>
    </fill>
  </fills>
  <borders count="29">
    <border>
      <left/>
      <right/>
      <top/>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medium">
        <color auto="1"/>
      </right>
      <top style="medium">
        <color auto="1"/>
      </top>
      <bottom/>
      <diagonal/>
    </border>
    <border>
      <left style="medium">
        <color auto="1"/>
      </left>
      <right style="thin">
        <color auto="1"/>
      </right>
      <top/>
      <bottom/>
      <diagonal/>
    </border>
    <border>
      <left style="thin">
        <color auto="1"/>
      </left>
      <right style="thin">
        <color auto="1"/>
      </right>
      <top/>
      <bottom/>
      <diagonal/>
    </border>
    <border>
      <left style="thin">
        <color auto="1"/>
      </left>
      <right style="medium">
        <color auto="1"/>
      </right>
      <top/>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style="medium">
        <color auto="1"/>
      </right>
      <top/>
      <bottom style="medium">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bottom/>
      <diagonal/>
    </border>
    <border>
      <left/>
      <right style="thin">
        <color auto="1"/>
      </right>
      <top/>
      <bottom style="medium">
        <color auto="1"/>
      </bottom>
      <diagonal/>
    </border>
    <border>
      <left style="thin">
        <color auto="1"/>
      </left>
      <right/>
      <top/>
      <bottom/>
      <diagonal/>
    </border>
    <border>
      <left/>
      <right style="thin">
        <color rgb="FF000000"/>
      </right>
      <top style="thin">
        <color auto="1"/>
      </top>
      <bottom/>
      <diagonal/>
    </border>
    <border>
      <left/>
      <right style="thin">
        <color rgb="FF000000"/>
      </right>
      <top/>
      <bottom/>
      <diagonal/>
    </border>
    <border>
      <left style="thin">
        <color auto="1"/>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medium">
        <color auto="1"/>
      </left>
      <right/>
      <top/>
      <bottom/>
      <diagonal/>
    </border>
    <border>
      <left style="medium">
        <color auto="1"/>
      </left>
      <right/>
      <top/>
      <bottom style="medium">
        <color auto="1"/>
      </bottom>
      <diagonal/>
    </border>
    <border>
      <left style="thin">
        <color auto="1"/>
      </left>
      <right/>
      <top style="medium">
        <color auto="1"/>
      </top>
      <bottom/>
      <diagonal/>
    </border>
    <border>
      <left/>
      <right style="thin">
        <color auto="1"/>
      </right>
      <top style="medium">
        <color auto="1"/>
      </top>
      <bottom/>
      <diagonal/>
    </border>
    <border>
      <left/>
      <right/>
      <top style="medium">
        <color auto="1"/>
      </top>
      <bottom/>
      <diagonal/>
    </border>
  </borders>
  <cellStyleXfs count="125">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cellStyleXfs>
  <cellXfs count="95">
    <xf numFmtId="0" fontId="0" fillId="0" borderId="0" xfId="0"/>
    <xf numFmtId="0" fontId="0" fillId="0" borderId="0" xfId="0" applyAlignment="1">
      <alignment horizontal="center" vertical="center"/>
    </xf>
    <xf numFmtId="0" fontId="0" fillId="0" borderId="0" xfId="0" applyAlignment="1">
      <alignment vertical="center"/>
    </xf>
    <xf numFmtId="0" fontId="1" fillId="2" borderId="2" xfId="0" applyFont="1" applyFill="1" applyBorder="1" applyAlignment="1">
      <alignment horizontal="center" vertical="center"/>
    </xf>
    <xf numFmtId="0" fontId="0" fillId="0" borderId="5" xfId="0" applyBorder="1" applyAlignment="1">
      <alignment horizontal="center" vertical="center"/>
    </xf>
    <xf numFmtId="0" fontId="0" fillId="0" borderId="5" xfId="0" applyBorder="1" applyAlignment="1" applyProtection="1">
      <alignment horizontal="center" vertical="center"/>
      <protection locked="0"/>
    </xf>
    <xf numFmtId="0" fontId="0" fillId="0" borderId="8" xfId="0" applyBorder="1" applyAlignment="1">
      <alignment horizontal="center" vertical="center"/>
    </xf>
    <xf numFmtId="0" fontId="0" fillId="0" borderId="8" xfId="0" applyBorder="1" applyAlignment="1" applyProtection="1">
      <alignment horizontal="center" vertical="center"/>
      <protection locked="0"/>
    </xf>
    <xf numFmtId="0" fontId="0" fillId="0" borderId="0" xfId="0" applyAlignment="1">
      <alignment horizontal="right"/>
    </xf>
    <xf numFmtId="0" fontId="2" fillId="0" borderId="0" xfId="0" applyFont="1" applyAlignment="1">
      <alignment horizontal="center"/>
    </xf>
    <xf numFmtId="0" fontId="0" fillId="0" borderId="0" xfId="0" applyAlignment="1" applyProtection="1">
      <alignment horizontal="left" vertical="top" wrapText="1"/>
    </xf>
    <xf numFmtId="0" fontId="0" fillId="0" borderId="0" xfId="0" applyProtection="1"/>
    <xf numFmtId="0" fontId="0" fillId="0" borderId="0" xfId="0" applyAlignment="1">
      <alignment horizontal="center"/>
    </xf>
    <xf numFmtId="0" fontId="5" fillId="0" borderId="0" xfId="0" applyFont="1" applyFill="1" applyAlignment="1" applyProtection="1">
      <alignment horizontal="center" vertical="center"/>
    </xf>
    <xf numFmtId="0" fontId="6" fillId="0" borderId="0" xfId="0" applyFont="1" applyFill="1" applyAlignment="1" applyProtection="1">
      <alignment horizontal="center" vertical="center"/>
    </xf>
    <xf numFmtId="0" fontId="0" fillId="0" borderId="0" xfId="0" applyAlignment="1" applyProtection="1"/>
    <xf numFmtId="0" fontId="0" fillId="0" borderId="0" xfId="0" applyFill="1" applyAlignment="1" applyProtection="1"/>
    <xf numFmtId="0" fontId="8" fillId="0" borderId="0" xfId="0" applyFont="1" applyFill="1" applyAlignment="1" applyProtection="1">
      <alignment horizontal="center" vertical="center"/>
    </xf>
    <xf numFmtId="0" fontId="9" fillId="0" borderId="0" xfId="0" applyFont="1" applyAlignment="1" applyProtection="1">
      <alignment horizontal="left" vertical="top" wrapText="1"/>
    </xf>
    <xf numFmtId="0" fontId="2" fillId="0" borderId="0" xfId="0" applyFont="1" applyAlignment="1" applyProtection="1">
      <alignment horizontal="left" vertical="center"/>
    </xf>
    <xf numFmtId="0" fontId="0" fillId="0" borderId="0" xfId="0" applyAlignment="1" applyProtection="1">
      <alignment horizontal="left" vertical="center"/>
    </xf>
    <xf numFmtId="0" fontId="0" fillId="0" borderId="0" xfId="0" applyAlignment="1" applyProtection="1">
      <alignment vertical="center"/>
    </xf>
    <xf numFmtId="0" fontId="0" fillId="0" borderId="0" xfId="0" applyAlignment="1" applyProtection="1">
      <alignment horizontal="left" vertical="center" wrapText="1"/>
    </xf>
    <xf numFmtId="0" fontId="0" fillId="0" borderId="0" xfId="0" applyAlignment="1" applyProtection="1">
      <alignment horizontal="left" vertical="top"/>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0" xfId="0" applyAlignment="1" applyProtection="1">
      <alignment horizontal="center" vertical="center"/>
    </xf>
    <xf numFmtId="0" fontId="0" fillId="0" borderId="0" xfId="0" applyAlignment="1" applyProtection="1">
      <alignment horizontal="center"/>
    </xf>
    <xf numFmtId="0" fontId="2" fillId="0" borderId="0" xfId="0" applyFont="1" applyAlignment="1" applyProtection="1">
      <alignment vertical="center"/>
    </xf>
    <xf numFmtId="0" fontId="1" fillId="2" borderId="2" xfId="0" applyFont="1" applyFill="1" applyBorder="1" applyAlignment="1" applyProtection="1">
      <alignment horizontal="center" vertical="center"/>
      <protection hidden="1"/>
    </xf>
    <xf numFmtId="0" fontId="0" fillId="0" borderId="5" xfId="0" applyBorder="1" applyAlignment="1" applyProtection="1">
      <alignment horizontal="center" vertical="center"/>
      <protection hidden="1"/>
    </xf>
    <xf numFmtId="0" fontId="0" fillId="0" borderId="8" xfId="0" applyBorder="1" applyAlignment="1" applyProtection="1">
      <alignment horizontal="center" vertical="center"/>
      <protection hidden="1"/>
    </xf>
    <xf numFmtId="0" fontId="0" fillId="4" borderId="10" xfId="0" applyFill="1" applyBorder="1" applyAlignment="1" applyProtection="1">
      <alignment horizontal="left" vertical="center"/>
      <protection locked="0"/>
    </xf>
    <xf numFmtId="0" fontId="0" fillId="4" borderId="24" xfId="0" applyFill="1" applyBorder="1" applyAlignment="1">
      <alignment horizontal="center" vertical="center"/>
    </xf>
    <xf numFmtId="0" fontId="0" fillId="0" borderId="24" xfId="0" applyBorder="1" applyAlignment="1">
      <alignment horizontal="center" vertical="center"/>
    </xf>
    <xf numFmtId="0" fontId="0" fillId="4" borderId="25" xfId="0" applyFill="1" applyBorder="1" applyAlignment="1">
      <alignment horizontal="center" vertical="center"/>
    </xf>
    <xf numFmtId="0" fontId="1" fillId="2" borderId="2" xfId="0" applyFont="1" applyFill="1" applyBorder="1" applyAlignment="1" applyProtection="1">
      <alignment horizontal="center" vertical="center"/>
    </xf>
    <xf numFmtId="164" fontId="0" fillId="0" borderId="0" xfId="0" applyNumberFormat="1" applyAlignment="1" applyProtection="1">
      <alignment horizontal="center" vertical="center"/>
    </xf>
    <xf numFmtId="0" fontId="0" fillId="0" borderId="0" xfId="0" applyNumberFormat="1" applyAlignment="1" applyProtection="1">
      <alignment horizontal="center" vertical="center"/>
    </xf>
    <xf numFmtId="2" fontId="0" fillId="0" borderId="0" xfId="0" applyNumberFormat="1" applyAlignment="1" applyProtection="1">
      <alignment horizontal="center" vertical="center"/>
    </xf>
    <xf numFmtId="0" fontId="1" fillId="2" borderId="1" xfId="0" applyFont="1" applyFill="1" applyBorder="1" applyAlignment="1" applyProtection="1">
      <alignment horizontal="center" vertical="center"/>
    </xf>
    <xf numFmtId="164" fontId="1" fillId="2" borderId="2" xfId="0" applyNumberFormat="1" applyFont="1" applyFill="1" applyBorder="1" applyAlignment="1" applyProtection="1">
      <alignment horizontal="center" vertical="center"/>
    </xf>
    <xf numFmtId="0" fontId="1" fillId="2" borderId="2" xfId="0" applyNumberFormat="1" applyFont="1" applyFill="1" applyBorder="1" applyAlignment="1" applyProtection="1">
      <alignment horizontal="center" vertical="center"/>
    </xf>
    <xf numFmtId="2" fontId="1" fillId="2" borderId="3" xfId="0" applyNumberFormat="1" applyFont="1" applyFill="1" applyBorder="1" applyAlignment="1" applyProtection="1">
      <alignment horizontal="center" vertical="center"/>
    </xf>
    <xf numFmtId="0" fontId="0" fillId="0" borderId="0" xfId="0" applyAlignment="1" applyProtection="1">
      <alignment horizontal="center" vertical="top" wrapText="1"/>
    </xf>
    <xf numFmtId="0" fontId="1" fillId="2" borderId="3" xfId="0" applyFont="1" applyFill="1" applyBorder="1" applyAlignment="1" applyProtection="1">
      <alignment horizontal="center" vertical="center"/>
    </xf>
    <xf numFmtId="0" fontId="2" fillId="0" borderId="0" xfId="0" applyFont="1" applyAlignment="1" applyProtection="1">
      <alignment horizontal="center" vertical="center"/>
    </xf>
    <xf numFmtId="0" fontId="0" fillId="0" borderId="6" xfId="0" applyBorder="1" applyAlignment="1" applyProtection="1">
      <alignment horizontal="center" vertical="center"/>
    </xf>
    <xf numFmtId="0" fontId="0" fillId="0" borderId="9" xfId="0" applyBorder="1" applyAlignment="1" applyProtection="1">
      <alignment horizontal="center" vertical="center"/>
    </xf>
    <xf numFmtId="0" fontId="2" fillId="0" borderId="0" xfId="0" applyFont="1" applyAlignment="1" applyProtection="1">
      <alignment horizontal="center" vertical="center"/>
    </xf>
    <xf numFmtId="0" fontId="0" fillId="4" borderId="4" xfId="0" applyFill="1" applyBorder="1" applyAlignment="1" applyProtection="1">
      <alignment horizontal="center" vertical="center"/>
    </xf>
    <xf numFmtId="164" fontId="0" fillId="4" borderId="5" xfId="0" applyNumberFormat="1" applyFill="1" applyBorder="1" applyAlignment="1" applyProtection="1">
      <alignment horizontal="center" vertical="center"/>
    </xf>
    <xf numFmtId="0" fontId="0" fillId="4" borderId="5" xfId="0" applyNumberFormat="1" applyFill="1" applyBorder="1" applyAlignment="1" applyProtection="1">
      <alignment horizontal="center" vertical="center"/>
    </xf>
    <xf numFmtId="0" fontId="0" fillId="4" borderId="7" xfId="0" applyFill="1" applyBorder="1" applyAlignment="1" applyProtection="1">
      <alignment horizontal="center" vertical="center"/>
    </xf>
    <xf numFmtId="164" fontId="0" fillId="4" borderId="8" xfId="0" applyNumberFormat="1" applyFill="1" applyBorder="1" applyAlignment="1" applyProtection="1">
      <alignment horizontal="center" vertical="center"/>
    </xf>
    <xf numFmtId="0" fontId="0" fillId="4" borderId="8" xfId="0" applyNumberFormat="1" applyFill="1" applyBorder="1" applyAlignment="1" applyProtection="1">
      <alignment horizontal="center" vertical="center"/>
    </xf>
    <xf numFmtId="0" fontId="0" fillId="4" borderId="5" xfId="0" applyFill="1" applyBorder="1" applyAlignment="1" applyProtection="1">
      <alignment horizontal="center" vertical="center"/>
    </xf>
    <xf numFmtId="2" fontId="0" fillId="4" borderId="6" xfId="0" applyNumberFormat="1" applyFill="1" applyBorder="1" applyAlignment="1" applyProtection="1">
      <alignment horizontal="center" vertical="center"/>
    </xf>
    <xf numFmtId="0" fontId="0" fillId="4" borderId="8" xfId="0" applyFill="1" applyBorder="1" applyAlignment="1" applyProtection="1">
      <alignment horizontal="center" vertical="center"/>
    </xf>
    <xf numFmtId="2" fontId="0" fillId="4" borderId="9" xfId="0" applyNumberFormat="1" applyFill="1" applyBorder="1" applyAlignment="1" applyProtection="1">
      <alignment horizontal="center" vertical="center"/>
    </xf>
    <xf numFmtId="0" fontId="0" fillId="6" borderId="10" xfId="0" applyFill="1" applyBorder="1" applyAlignment="1" applyProtection="1">
      <alignment horizontal="center" vertical="center"/>
      <protection locked="0"/>
    </xf>
    <xf numFmtId="0" fontId="0" fillId="6" borderId="5" xfId="0" applyFill="1" applyBorder="1" applyAlignment="1" applyProtection="1">
      <alignment horizontal="center" vertical="center"/>
    </xf>
    <xf numFmtId="0" fontId="0" fillId="6" borderId="8" xfId="0" applyFill="1" applyBorder="1" applyAlignment="1" applyProtection="1">
      <alignment horizontal="center" vertical="center"/>
    </xf>
    <xf numFmtId="0" fontId="2" fillId="0" borderId="0" xfId="0" applyFont="1" applyAlignment="1" applyProtection="1">
      <alignment horizontal="center" vertical="center"/>
    </xf>
    <xf numFmtId="0" fontId="2" fillId="0" borderId="0" xfId="0" applyFont="1" applyAlignment="1" applyProtection="1">
      <alignment horizontal="center" vertical="center"/>
    </xf>
    <xf numFmtId="0" fontId="5" fillId="2" borderId="0" xfId="0" applyFont="1" applyFill="1" applyAlignment="1" applyProtection="1">
      <alignment horizontal="center" vertical="center"/>
    </xf>
    <xf numFmtId="0" fontId="1" fillId="2" borderId="26" xfId="0" applyFont="1" applyFill="1" applyBorder="1" applyAlignment="1" applyProtection="1">
      <alignment horizontal="center" vertical="center"/>
    </xf>
    <xf numFmtId="0" fontId="1" fillId="2" borderId="27" xfId="0" applyFont="1" applyFill="1" applyBorder="1" applyAlignment="1" applyProtection="1">
      <alignment horizontal="center" vertical="center"/>
    </xf>
    <xf numFmtId="20" fontId="0" fillId="0" borderId="0" xfId="0" applyNumberFormat="1" applyAlignment="1" applyProtection="1">
      <alignment vertical="center"/>
    </xf>
    <xf numFmtId="0" fontId="1" fillId="2" borderId="2" xfId="0" applyFont="1" applyFill="1" applyBorder="1" applyAlignment="1">
      <alignment horizontal="center" vertical="center"/>
    </xf>
    <xf numFmtId="0" fontId="1" fillId="2" borderId="28" xfId="0" applyFont="1" applyFill="1" applyBorder="1" applyAlignment="1" applyProtection="1">
      <alignment horizontal="center" vertical="center"/>
    </xf>
    <xf numFmtId="0" fontId="0" fillId="0" borderId="5" xfId="0" applyFill="1" applyBorder="1" applyAlignment="1" applyProtection="1">
      <alignment horizontal="center" vertical="center"/>
      <protection locked="0"/>
    </xf>
    <xf numFmtId="0" fontId="0" fillId="0" borderId="8" xfId="0" applyFill="1" applyBorder="1" applyAlignment="1" applyProtection="1">
      <alignment horizontal="center" vertical="center"/>
      <protection locked="0"/>
    </xf>
    <xf numFmtId="0" fontId="14" fillId="5" borderId="14" xfId="0" applyFont="1" applyFill="1" applyBorder="1" applyAlignment="1" applyProtection="1">
      <alignment horizontal="left" vertical="top" wrapText="1"/>
      <protection locked="0"/>
    </xf>
    <xf numFmtId="0" fontId="14" fillId="5" borderId="15" xfId="0" applyFont="1" applyFill="1" applyBorder="1" applyAlignment="1" applyProtection="1">
      <alignment horizontal="left" vertical="top" wrapText="1"/>
      <protection locked="0"/>
    </xf>
    <xf numFmtId="0" fontId="14" fillId="5" borderId="19" xfId="0" applyFont="1" applyFill="1" applyBorder="1" applyAlignment="1" applyProtection="1">
      <alignment horizontal="left" vertical="top" wrapText="1"/>
      <protection locked="0"/>
    </xf>
    <xf numFmtId="0" fontId="14" fillId="5" borderId="18" xfId="0" applyFont="1" applyFill="1" applyBorder="1" applyAlignment="1" applyProtection="1">
      <alignment horizontal="left" vertical="top" wrapText="1"/>
      <protection locked="0"/>
    </xf>
    <xf numFmtId="0" fontId="14" fillId="5" borderId="0" xfId="0" applyFont="1" applyFill="1" applyBorder="1" applyAlignment="1" applyProtection="1">
      <alignment horizontal="left" vertical="top" wrapText="1"/>
      <protection locked="0"/>
    </xf>
    <xf numFmtId="0" fontId="14" fillId="5" borderId="20" xfId="0" applyFont="1" applyFill="1" applyBorder="1" applyAlignment="1" applyProtection="1">
      <alignment horizontal="left" vertical="top" wrapText="1"/>
      <protection locked="0"/>
    </xf>
    <xf numFmtId="0" fontId="14" fillId="5" borderId="21" xfId="0" applyFont="1" applyFill="1" applyBorder="1" applyAlignment="1" applyProtection="1">
      <alignment horizontal="left" vertical="top" wrapText="1"/>
      <protection locked="0"/>
    </xf>
    <xf numFmtId="0" fontId="14" fillId="5" borderId="22" xfId="0" applyFont="1" applyFill="1" applyBorder="1" applyAlignment="1" applyProtection="1">
      <alignment horizontal="left" vertical="top" wrapText="1"/>
      <protection locked="0"/>
    </xf>
    <xf numFmtId="0" fontId="14" fillId="5" borderId="23" xfId="0" applyFont="1" applyFill="1" applyBorder="1" applyAlignment="1" applyProtection="1">
      <alignment horizontal="left" vertical="top" wrapText="1"/>
      <protection locked="0"/>
    </xf>
    <xf numFmtId="0" fontId="0" fillId="4" borderId="11" xfId="0" applyFill="1" applyBorder="1" applyAlignment="1" applyProtection="1">
      <alignment horizontal="left" vertical="center" wrapText="1"/>
      <protection locked="0"/>
    </xf>
    <xf numFmtId="0" fontId="0" fillId="4" borderId="12" xfId="0" applyFill="1" applyBorder="1" applyAlignment="1" applyProtection="1">
      <alignment horizontal="left" vertical="center" wrapText="1"/>
      <protection locked="0"/>
    </xf>
    <xf numFmtId="0" fontId="12" fillId="2" borderId="0" xfId="0" applyFont="1" applyFill="1" applyAlignment="1" applyProtection="1">
      <alignment horizontal="center" vertical="center"/>
    </xf>
    <xf numFmtId="0" fontId="17" fillId="2" borderId="0" xfId="0" applyFont="1" applyFill="1" applyAlignment="1" applyProtection="1">
      <alignment horizontal="center" vertical="center" wrapText="1"/>
    </xf>
    <xf numFmtId="0" fontId="13" fillId="2" borderId="0" xfId="0" applyFont="1" applyFill="1" applyAlignment="1" applyProtection="1">
      <alignment horizontal="center" vertical="center"/>
    </xf>
    <xf numFmtId="0" fontId="8" fillId="3" borderId="0" xfId="0" applyFont="1" applyFill="1" applyAlignment="1" applyProtection="1">
      <alignment horizontal="center" vertical="center"/>
    </xf>
    <xf numFmtId="0" fontId="9" fillId="0" borderId="0" xfId="0" applyFont="1" applyAlignment="1" applyProtection="1">
      <alignment horizontal="left" vertical="top" wrapText="1"/>
    </xf>
    <xf numFmtId="0" fontId="0" fillId="4" borderId="11" xfId="0" applyFill="1" applyBorder="1" applyAlignment="1" applyProtection="1">
      <alignment horizontal="left" vertical="center"/>
      <protection locked="0"/>
    </xf>
    <xf numFmtId="0" fontId="0" fillId="4" borderId="13" xfId="0" applyFill="1" applyBorder="1" applyAlignment="1" applyProtection="1">
      <alignment horizontal="left" vertical="center"/>
      <protection locked="0"/>
    </xf>
    <xf numFmtId="0" fontId="0" fillId="4" borderId="12" xfId="0" applyFill="1" applyBorder="1" applyAlignment="1" applyProtection="1">
      <alignment horizontal="left" vertical="center"/>
      <protection locked="0"/>
    </xf>
    <xf numFmtId="0" fontId="2" fillId="0" borderId="0" xfId="0" applyFont="1" applyAlignment="1" applyProtection="1">
      <alignment horizontal="center" vertic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cellXfs>
  <cellStyles count="125">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Normal" xfId="0" builtinId="0"/>
  </cellStyles>
  <dxfs count="3">
    <dxf>
      <font>
        <color theme="1"/>
      </font>
      <fill>
        <patternFill patternType="solid">
          <fgColor indexed="64"/>
          <bgColor theme="0" tint="-0.14999847407452621"/>
        </patternFill>
      </fill>
    </dxf>
    <dxf>
      <font>
        <color theme="1"/>
      </font>
      <fill>
        <patternFill patternType="solid">
          <fgColor indexed="64"/>
          <bgColor theme="0" tint="-0.14999847407452621"/>
        </patternFill>
      </fill>
    </dxf>
    <dxf>
      <font>
        <color auto="1"/>
      </font>
      <fill>
        <patternFill patternType="solid">
          <fgColor indexed="64"/>
          <bgColor theme="0" tint="-0.34998626667073579"/>
        </patternFill>
      </fill>
    </dxf>
  </dxfs>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53"/>
  <sheetViews>
    <sheetView showGridLines="0" showRowColHeaders="0" tabSelected="1" zoomScale="125" zoomScaleNormal="125" zoomScalePageLayoutView="125" workbookViewId="0">
      <selection activeCell="C26" sqref="C26"/>
    </sheetView>
  </sheetViews>
  <sheetFormatPr baseColWidth="10" defaultRowHeight="16"/>
  <cols>
    <col min="1" max="1" width="1.1640625" style="11" customWidth="1"/>
    <col min="2" max="2" width="20.5" style="11" customWidth="1"/>
    <col min="3" max="3" width="5.5" style="11" customWidth="1"/>
    <col min="4" max="4" width="9.1640625" style="11" customWidth="1"/>
    <col min="5" max="5" width="24.6640625" style="11" customWidth="1"/>
    <col min="6" max="6" width="28.6640625" style="11" customWidth="1"/>
    <col min="7" max="9" width="9.1640625" style="11" customWidth="1"/>
    <col min="10" max="16384" width="10.83203125" style="11"/>
  </cols>
  <sheetData>
    <row r="1" spans="2:9" ht="20" customHeight="1">
      <c r="B1" s="84" t="s">
        <v>121</v>
      </c>
      <c r="C1" s="84"/>
      <c r="D1" s="84"/>
      <c r="E1" s="84"/>
      <c r="F1" s="84"/>
      <c r="G1" s="13"/>
      <c r="H1" s="13"/>
      <c r="I1" s="13"/>
    </row>
    <row r="2" spans="2:9" ht="36" customHeight="1">
      <c r="B2" s="85" t="s">
        <v>196</v>
      </c>
      <c r="C2" s="86"/>
      <c r="D2" s="86"/>
      <c r="E2" s="86"/>
      <c r="F2" s="86"/>
      <c r="G2" s="14"/>
      <c r="H2" s="14"/>
      <c r="I2" s="14"/>
    </row>
    <row r="3" spans="2:9" ht="5" customHeight="1">
      <c r="B3" s="15"/>
      <c r="C3" s="15"/>
      <c r="D3" s="15"/>
      <c r="E3" s="15"/>
      <c r="F3" s="15"/>
      <c r="G3" s="16"/>
      <c r="H3" s="16"/>
      <c r="I3" s="16"/>
    </row>
    <row r="4" spans="2:9" ht="19" customHeight="1">
      <c r="B4" s="87" t="s">
        <v>6</v>
      </c>
      <c r="C4" s="87"/>
      <c r="D4" s="87"/>
      <c r="E4" s="87"/>
      <c r="F4" s="87"/>
      <c r="G4" s="17"/>
      <c r="H4" s="17"/>
      <c r="I4" s="17"/>
    </row>
    <row r="5" spans="2:9" ht="5" customHeight="1">
      <c r="B5" s="15"/>
      <c r="C5" s="15"/>
      <c r="D5" s="15"/>
      <c r="E5" s="15"/>
      <c r="F5" s="15"/>
      <c r="G5" s="15"/>
      <c r="H5" s="15"/>
      <c r="I5" s="15"/>
    </row>
    <row r="6" spans="2:9" ht="18" customHeight="1">
      <c r="B6" s="88" t="s">
        <v>123</v>
      </c>
      <c r="C6" s="88"/>
      <c r="D6" s="88"/>
      <c r="E6" s="88"/>
      <c r="F6" s="88"/>
      <c r="G6" s="18"/>
      <c r="H6" s="18"/>
      <c r="I6" s="18"/>
    </row>
    <row r="7" spans="2:9" ht="18" customHeight="1">
      <c r="B7" s="88"/>
      <c r="C7" s="88"/>
      <c r="D7" s="88"/>
      <c r="E7" s="88"/>
      <c r="F7" s="88"/>
      <c r="G7" s="18"/>
      <c r="H7" s="18"/>
      <c r="I7" s="18"/>
    </row>
    <row r="8" spans="2:9" ht="18" customHeight="1">
      <c r="B8" s="88"/>
      <c r="C8" s="88"/>
      <c r="D8" s="88"/>
      <c r="E8" s="88"/>
      <c r="F8" s="88"/>
      <c r="G8" s="18"/>
      <c r="H8" s="18"/>
      <c r="I8" s="18"/>
    </row>
    <row r="9" spans="2:9" ht="18" customHeight="1">
      <c r="B9" s="88"/>
      <c r="C9" s="88"/>
      <c r="D9" s="88"/>
      <c r="E9" s="88"/>
      <c r="F9" s="88"/>
      <c r="G9" s="18"/>
      <c r="H9" s="18"/>
      <c r="I9" s="18"/>
    </row>
    <row r="10" spans="2:9" ht="18" customHeight="1">
      <c r="B10" s="88"/>
      <c r="C10" s="88"/>
      <c r="D10" s="88"/>
      <c r="E10" s="88"/>
      <c r="F10" s="88"/>
      <c r="G10" s="18"/>
      <c r="H10" s="18"/>
      <c r="I10" s="18"/>
    </row>
    <row r="11" spans="2:9" ht="18" customHeight="1">
      <c r="B11" s="88"/>
      <c r="C11" s="88"/>
      <c r="D11" s="88"/>
      <c r="E11" s="88"/>
      <c r="F11" s="88"/>
      <c r="G11" s="18"/>
      <c r="H11" s="18"/>
      <c r="I11" s="18"/>
    </row>
    <row r="12" spans="2:9" ht="18" customHeight="1">
      <c r="B12" s="88"/>
      <c r="C12" s="88"/>
      <c r="D12" s="88"/>
      <c r="E12" s="88"/>
      <c r="F12" s="88"/>
      <c r="G12" s="18"/>
      <c r="H12" s="18"/>
      <c r="I12" s="18"/>
    </row>
    <row r="13" spans="2:9" ht="18" customHeight="1">
      <c r="B13" s="88"/>
      <c r="C13" s="88"/>
      <c r="D13" s="88"/>
      <c r="E13" s="88"/>
      <c r="F13" s="88"/>
      <c r="G13" s="18"/>
      <c r="H13" s="18"/>
      <c r="I13" s="18"/>
    </row>
    <row r="14" spans="2:9" ht="18" customHeight="1">
      <c r="B14" s="88"/>
      <c r="C14" s="88"/>
      <c r="D14" s="88"/>
      <c r="E14" s="88"/>
      <c r="F14" s="88"/>
      <c r="G14" s="18"/>
      <c r="H14" s="18"/>
      <c r="I14" s="18"/>
    </row>
    <row r="15" spans="2:9" ht="18" customHeight="1">
      <c r="B15" s="88"/>
      <c r="C15" s="88"/>
      <c r="D15" s="88"/>
      <c r="E15" s="88"/>
      <c r="F15" s="88"/>
      <c r="G15" s="18"/>
      <c r="H15" s="18"/>
      <c r="I15" s="18"/>
    </row>
    <row r="16" spans="2:9" ht="18" customHeight="1">
      <c r="B16" s="88"/>
      <c r="C16" s="88"/>
      <c r="D16" s="88"/>
      <c r="E16" s="88"/>
      <c r="F16" s="88"/>
      <c r="G16" s="18"/>
      <c r="H16" s="18"/>
      <c r="I16" s="18"/>
    </row>
    <row r="17" spans="2:9" ht="18" customHeight="1">
      <c r="B17" s="88"/>
      <c r="C17" s="88"/>
      <c r="D17" s="88"/>
      <c r="E17" s="88"/>
      <c r="F17" s="88"/>
      <c r="G17" s="18"/>
      <c r="H17" s="18"/>
      <c r="I17" s="18"/>
    </row>
    <row r="18" spans="2:9" ht="18" customHeight="1">
      <c r="B18" s="88"/>
      <c r="C18" s="88"/>
      <c r="D18" s="88"/>
      <c r="E18" s="88"/>
      <c r="F18" s="88"/>
      <c r="G18" s="18"/>
      <c r="H18" s="18"/>
      <c r="I18" s="18"/>
    </row>
    <row r="19" spans="2:9" ht="18" customHeight="1">
      <c r="B19" s="88"/>
      <c r="C19" s="88"/>
      <c r="D19" s="88"/>
      <c r="E19" s="88"/>
      <c r="F19" s="88"/>
      <c r="G19" s="18"/>
      <c r="H19" s="18"/>
      <c r="I19" s="18"/>
    </row>
    <row r="20" spans="2:9" ht="18" customHeight="1">
      <c r="B20" s="88"/>
      <c r="C20" s="88"/>
      <c r="D20" s="88"/>
      <c r="E20" s="88"/>
      <c r="F20" s="88"/>
      <c r="G20" s="18"/>
      <c r="H20" s="18"/>
      <c r="I20" s="18"/>
    </row>
    <row r="21" spans="2:9" ht="18" customHeight="1">
      <c r="B21" s="88"/>
      <c r="C21" s="88"/>
      <c r="D21" s="88"/>
      <c r="E21" s="88"/>
      <c r="F21" s="88"/>
      <c r="G21" s="18"/>
      <c r="H21" s="18"/>
      <c r="I21" s="18"/>
    </row>
    <row r="22" spans="2:9" ht="18" customHeight="1">
      <c r="B22" s="88"/>
      <c r="C22" s="88"/>
      <c r="D22" s="88"/>
      <c r="E22" s="88"/>
      <c r="F22" s="88"/>
      <c r="G22" s="18"/>
      <c r="H22" s="18"/>
      <c r="I22" s="18"/>
    </row>
    <row r="23" spans="2:9" ht="9" customHeight="1">
      <c r="B23" s="88"/>
      <c r="C23" s="88"/>
      <c r="D23" s="88"/>
      <c r="E23" s="88"/>
      <c r="F23" s="88"/>
      <c r="G23" s="18"/>
      <c r="H23" s="18"/>
      <c r="I23" s="18"/>
    </row>
    <row r="24" spans="2:9" ht="7" hidden="1" customHeight="1">
      <c r="B24" s="88"/>
      <c r="C24" s="88"/>
      <c r="D24" s="88"/>
      <c r="E24" s="88"/>
      <c r="F24" s="88"/>
      <c r="G24" s="18"/>
      <c r="H24" s="18"/>
      <c r="I24" s="18"/>
    </row>
    <row r="25" spans="2:9" s="21" customFormat="1" ht="7" customHeight="1">
      <c r="D25" s="20"/>
      <c r="E25" s="20"/>
      <c r="F25" s="20"/>
      <c r="G25" s="20"/>
      <c r="H25" s="20"/>
    </row>
    <row r="26" spans="2:9" s="21" customFormat="1" ht="22" customHeight="1">
      <c r="B26" s="19" t="s">
        <v>37</v>
      </c>
      <c r="C26" s="32"/>
    </row>
    <row r="27" spans="2:9" s="21" customFormat="1" ht="7" customHeight="1">
      <c r="D27" s="20"/>
      <c r="E27" s="20"/>
      <c r="F27" s="20"/>
      <c r="G27" s="20"/>
      <c r="H27" s="20"/>
    </row>
    <row r="28" spans="2:9" s="21" customFormat="1" ht="22" customHeight="1">
      <c r="B28" s="19" t="s">
        <v>38</v>
      </c>
      <c r="C28" s="32"/>
    </row>
    <row r="29" spans="2:9" s="21" customFormat="1" ht="7" customHeight="1">
      <c r="E29" s="22"/>
      <c r="F29" s="22"/>
      <c r="G29" s="22"/>
      <c r="H29" s="22"/>
      <c r="I29" s="10"/>
    </row>
    <row r="30" spans="2:9" s="21" customFormat="1" ht="22" customHeight="1">
      <c r="B30" s="19" t="s">
        <v>39</v>
      </c>
      <c r="C30" s="82"/>
      <c r="D30" s="83"/>
    </row>
    <row r="31" spans="2:9" s="21" customFormat="1" ht="7" customHeight="1">
      <c r="F31" s="20"/>
      <c r="G31" s="20"/>
      <c r="H31" s="20"/>
    </row>
    <row r="32" spans="2:9" s="21" customFormat="1" ht="22" customHeight="1">
      <c r="B32" s="28" t="s">
        <v>56</v>
      </c>
      <c r="C32" s="89"/>
      <c r="D32" s="90"/>
      <c r="E32" s="91"/>
    </row>
    <row r="33" spans="2:9" s="21" customFormat="1" ht="7" customHeight="1">
      <c r="G33" s="23"/>
      <c r="H33" s="23"/>
    </row>
    <row r="34" spans="2:9" s="21" customFormat="1" ht="22" customHeight="1">
      <c r="B34" s="19" t="s">
        <v>92</v>
      </c>
      <c r="C34" s="89"/>
      <c r="D34" s="90"/>
      <c r="E34" s="91"/>
      <c r="G34" s="23"/>
      <c r="H34" s="23"/>
    </row>
    <row r="35" spans="2:9" s="21" customFormat="1" ht="7" customHeight="1">
      <c r="G35" s="23"/>
      <c r="H35" s="23"/>
    </row>
    <row r="36" spans="2:9" s="21" customFormat="1" ht="22" customHeight="1">
      <c r="B36" s="19" t="s">
        <v>93</v>
      </c>
      <c r="C36" s="89"/>
      <c r="D36" s="90"/>
      <c r="E36" s="91"/>
      <c r="G36" s="23"/>
      <c r="H36" s="23"/>
    </row>
    <row r="37" spans="2:9" s="21" customFormat="1" ht="7" customHeight="1">
      <c r="G37" s="23"/>
      <c r="H37" s="23"/>
    </row>
    <row r="38" spans="2:9" ht="19" customHeight="1">
      <c r="B38" s="19" t="s">
        <v>94</v>
      </c>
      <c r="C38" s="73"/>
      <c r="D38" s="74"/>
      <c r="E38" s="74"/>
      <c r="F38" s="75"/>
      <c r="G38" s="23"/>
      <c r="H38" s="23"/>
      <c r="I38" s="15"/>
    </row>
    <row r="39" spans="2:9" ht="19" customHeight="1">
      <c r="B39" s="15"/>
      <c r="C39" s="76"/>
      <c r="D39" s="77"/>
      <c r="E39" s="77"/>
      <c r="F39" s="78"/>
    </row>
    <row r="40" spans="2:9" ht="19" customHeight="1">
      <c r="C40" s="76"/>
      <c r="D40" s="77"/>
      <c r="E40" s="77"/>
      <c r="F40" s="78"/>
    </row>
    <row r="41" spans="2:9" ht="19" customHeight="1">
      <c r="C41" s="79"/>
      <c r="D41" s="80"/>
      <c r="E41" s="80"/>
      <c r="F41" s="81"/>
    </row>
    <row r="42" spans="2:9" ht="7" customHeight="1"/>
    <row r="43" spans="2:9" ht="29" customHeight="1">
      <c r="B43" s="28" t="s">
        <v>124</v>
      </c>
      <c r="C43" s="28"/>
    </row>
    <row r="44" spans="2:9" ht="29" customHeight="1">
      <c r="B44" s="49" t="s">
        <v>158</v>
      </c>
      <c r="C44" s="60"/>
    </row>
    <row r="45" spans="2:9" ht="29" customHeight="1">
      <c r="B45" s="49" t="s">
        <v>159</v>
      </c>
      <c r="C45" s="60"/>
    </row>
    <row r="46" spans="2:9" ht="29" customHeight="1">
      <c r="B46" s="49" t="s">
        <v>160</v>
      </c>
      <c r="C46" s="60"/>
    </row>
    <row r="47" spans="2:9" ht="29" customHeight="1">
      <c r="B47" s="49" t="s">
        <v>161</v>
      </c>
      <c r="C47" s="60"/>
    </row>
    <row r="48" spans="2:9" ht="7" customHeight="1"/>
    <row r="49" spans="2:3" ht="29" hidden="1" customHeight="1">
      <c r="B49" s="28" t="s">
        <v>95</v>
      </c>
      <c r="C49" s="28"/>
    </row>
    <row r="50" spans="2:3" ht="29" hidden="1" customHeight="1">
      <c r="B50" s="63" t="s">
        <v>61</v>
      </c>
      <c r="C50" s="60">
        <v>85</v>
      </c>
    </row>
    <row r="51" spans="2:3" ht="29" hidden="1" customHeight="1">
      <c r="B51" s="63" t="s">
        <v>62</v>
      </c>
      <c r="C51" s="60">
        <v>70</v>
      </c>
    </row>
    <row r="52" spans="2:3" ht="29" hidden="1" customHeight="1">
      <c r="B52" s="63" t="s">
        <v>63</v>
      </c>
      <c r="C52" s="60">
        <v>60</v>
      </c>
    </row>
    <row r="53" spans="2:3" ht="29" hidden="1" customHeight="1">
      <c r="B53" s="63" t="s">
        <v>64</v>
      </c>
      <c r="C53" s="60">
        <v>50</v>
      </c>
    </row>
  </sheetData>
  <sheetProtection sheet="1" objects="1" scenarios="1" selectLockedCells="1"/>
  <mergeCells count="9">
    <mergeCell ref="C38:F41"/>
    <mergeCell ref="C30:D30"/>
    <mergeCell ref="B1:F1"/>
    <mergeCell ref="B2:F2"/>
    <mergeCell ref="B4:F4"/>
    <mergeCell ref="B6:F24"/>
    <mergeCell ref="C32:E32"/>
    <mergeCell ref="C34:E34"/>
    <mergeCell ref="C36:E36"/>
  </mergeCells>
  <phoneticPr fontId="7" type="noConversion"/>
  <dataValidations count="1">
    <dataValidation type="list" allowBlank="1" showInputMessage="1" showErrorMessage="1" sqref="E29:H29" xr:uid="{00000000-0002-0000-0000-000000000000}">
      <formula1>$X$5:$X$14</formula1>
    </dataValidation>
  </dataValidations>
  <printOptions horizontalCentered="1" verticalCentered="1"/>
  <pageMargins left="0.75" right="0.75" top="0.5" bottom="0.5" header="0.5" footer="0.5"/>
  <pageSetup scale="88" orientation="portrait" horizontalDpi="4294967292" verticalDpi="4294967292"/>
  <legacyDrawing r:id="rId1"/>
  <extLst>
    <ext xmlns:x14="http://schemas.microsoft.com/office/spreadsheetml/2009/9/main" uri="{CCE6A557-97BC-4b89-ADB6-D9C93CAAB3DF}">
      <x14:dataValidations xmlns:xm="http://schemas.microsoft.com/office/excel/2006/main" count="9">
        <x14:dataValidation type="list" allowBlank="1" showInputMessage="1" showErrorMessage="1" xr:uid="{00000000-0002-0000-0000-000001000000}">
          <x14:formula1>
            <xm:f>calculations!$AN$5:$AN$11</xm:f>
          </x14:formula1>
          <xm:sqref>D25:H25</xm:sqref>
        </x14:dataValidation>
        <x14:dataValidation type="list" allowBlank="1" showInputMessage="1" showErrorMessage="1" xr:uid="{00000000-0002-0000-0000-000002000000}">
          <x14:formula1>
            <xm:f>calculations!$AO$5:$AO$8</xm:f>
          </x14:formula1>
          <xm:sqref>D27:H27</xm:sqref>
        </x14:dataValidation>
        <x14:dataValidation type="list" allowBlank="1" showInputMessage="1" showErrorMessage="1" xr:uid="{00000000-0002-0000-0000-000003000000}">
          <x14:formula1>
            <xm:f>calculations!$AR$5:$AR$8</xm:f>
          </x14:formula1>
          <xm:sqref>C32:E32</xm:sqref>
        </x14:dataValidation>
        <x14:dataValidation type="list" allowBlank="1" showInputMessage="1" showErrorMessage="1" xr:uid="{00000000-0002-0000-0000-000004000000}">
          <x14:formula1>
            <xm:f>calculations!$AO$5:$AO$9</xm:f>
          </x14:formula1>
          <xm:sqref>C28</xm:sqref>
        </x14:dataValidation>
        <x14:dataValidation type="list" allowBlank="1" showInputMessage="1" showErrorMessage="1" xr:uid="{00000000-0002-0000-0000-000005000000}">
          <x14:formula1>
            <xm:f>calculations!$AP$5:$AP$18</xm:f>
          </x14:formula1>
          <xm:sqref>F31:H31</xm:sqref>
        </x14:dataValidation>
        <x14:dataValidation type="list" allowBlank="1" showInputMessage="1" showErrorMessage="1" xr:uid="{00000000-0002-0000-0000-000006000000}">
          <x14:formula1>
            <xm:f>calculations!$AQ$5:$AQ$16</xm:f>
          </x14:formula1>
          <xm:sqref>C36:E36</xm:sqref>
        </x14:dataValidation>
        <x14:dataValidation type="list" allowBlank="1" showInputMessage="1" showErrorMessage="1" xr:uid="{00000000-0002-0000-0000-000007000000}">
          <x14:formula1>
            <xm:f>calculations!$AM$5:$AM$26</xm:f>
          </x14:formula1>
          <xm:sqref>C30:D30</xm:sqref>
        </x14:dataValidation>
        <x14:dataValidation type="list" allowBlank="1" showInputMessage="1" showErrorMessage="1" xr:uid="{00000000-0002-0000-0000-000008000000}">
          <x14:formula1>
            <xm:f>calculations!$AN$5:$AN$26</xm:f>
          </x14:formula1>
          <xm:sqref>C26</xm:sqref>
        </x14:dataValidation>
        <x14:dataValidation type="list" allowBlank="1" showInputMessage="1" showErrorMessage="1" xr:uid="{00000000-0002-0000-0000-000009000000}">
          <x14:formula1>
            <xm:f>calculations!$AP$5:$AP$18</xm:f>
          </x14:formula1>
          <xm:sqref>C34:E34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howOutlineSymbols="0"/>
    <pageSetUpPr fitToPage="1"/>
  </sheetPr>
  <dimension ref="A1:W201"/>
  <sheetViews>
    <sheetView showGridLines="0" showRowColHeaders="0" showOutlineSymbols="0" workbookViewId="0">
      <selection activeCell="H2" sqref="H2"/>
    </sheetView>
  </sheetViews>
  <sheetFormatPr baseColWidth="10" defaultRowHeight="22" customHeight="1"/>
  <cols>
    <col min="1" max="2" width="10.83203125" style="26"/>
    <col min="3" max="3" width="14.33203125" style="37" customWidth="1"/>
    <col min="4" max="4" width="21.6640625" style="37" customWidth="1"/>
    <col min="5" max="6" width="34" style="38" customWidth="1"/>
    <col min="7" max="7" width="11.5" style="38" customWidth="1"/>
    <col min="8" max="9" width="18" style="26" customWidth="1"/>
    <col min="10" max="21" width="7.1640625" style="26" customWidth="1"/>
    <col min="22" max="22" width="9.6640625" style="26" customWidth="1"/>
    <col min="23" max="23" width="9.6640625" style="39" customWidth="1"/>
    <col min="24" max="24" width="10.83203125" style="21" customWidth="1"/>
    <col min="25" max="16384" width="10.83203125" style="21"/>
  </cols>
  <sheetData>
    <row r="1" spans="1:23" s="28" customFormat="1" ht="22" customHeight="1">
      <c r="A1" s="40" t="s">
        <v>36</v>
      </c>
      <c r="B1" s="36" t="s">
        <v>35</v>
      </c>
      <c r="C1" s="41" t="s">
        <v>0</v>
      </c>
      <c r="D1" s="41" t="s">
        <v>2</v>
      </c>
      <c r="E1" s="42" t="s">
        <v>90</v>
      </c>
      <c r="F1" s="42" t="s">
        <v>91</v>
      </c>
      <c r="G1" s="42" t="s">
        <v>68</v>
      </c>
      <c r="H1" s="36" t="s">
        <v>7</v>
      </c>
      <c r="I1" s="36" t="s">
        <v>1</v>
      </c>
      <c r="J1" s="66" t="s">
        <v>125</v>
      </c>
      <c r="K1" s="66" t="s">
        <v>126</v>
      </c>
      <c r="L1" s="67" t="s">
        <v>162</v>
      </c>
      <c r="M1" s="70" t="s">
        <v>127</v>
      </c>
      <c r="N1" s="66" t="s">
        <v>128</v>
      </c>
      <c r="O1" s="67" t="s">
        <v>163</v>
      </c>
      <c r="P1" s="70" t="s">
        <v>129</v>
      </c>
      <c r="Q1" s="66" t="s">
        <v>130</v>
      </c>
      <c r="R1" s="67" t="s">
        <v>164</v>
      </c>
      <c r="S1" s="70" t="s">
        <v>131</v>
      </c>
      <c r="T1" s="66" t="s">
        <v>132</v>
      </c>
      <c r="U1" s="67" t="s">
        <v>165</v>
      </c>
      <c r="V1" s="36" t="s">
        <v>55</v>
      </c>
      <c r="W1" s="43" t="s">
        <v>21</v>
      </c>
    </row>
    <row r="2" spans="1:23" ht="22" customHeight="1">
      <c r="A2" s="50" t="str">
        <f>IF(ISBLANK(H2),"",instructions!$C$26)</f>
        <v/>
      </c>
      <c r="B2" s="56" t="str">
        <f>IF(ISBLANK(H2),"",instructions!$C$28)</f>
        <v/>
      </c>
      <c r="C2" s="51" t="str">
        <f>IF(ISBLANK(H2),"",instructions!$C$30)</f>
        <v/>
      </c>
      <c r="D2" s="51" t="str">
        <f>IF(ISBLANK(H2),"","Diversity, Understanding")</f>
        <v/>
      </c>
      <c r="E2" s="52" t="str">
        <f>IF(ISBLANK(H2),"",instructions!$C$34)</f>
        <v/>
      </c>
      <c r="F2" s="52" t="str">
        <f>IF(ISBLANK(H2),"",instructions!$C$36)</f>
        <v/>
      </c>
      <c r="G2" s="52" t="str">
        <f>IF(ISBLANK(H2),"","PREPOST")</f>
        <v/>
      </c>
      <c r="H2" s="5"/>
      <c r="I2" s="5"/>
      <c r="J2" s="5"/>
      <c r="K2" s="5"/>
      <c r="L2" s="61" t="str">
        <f>IFERROR(IF(ISBLANK(K2),"",IF(K2/instructions!$C$44&lt;(instructions!$C$53/100),0,IF(K2/instructions!$C$44&lt;(instructions!$C$52/100),1,IF(K2/instructions!$C$44&lt;(instructions!$C$51/100),2,IF(K2/instructions!$C$44&lt;(instructions!$C$50/100),3,4))))),"")</f>
        <v/>
      </c>
      <c r="M2" s="5"/>
      <c r="N2" s="5"/>
      <c r="O2" s="61" t="str">
        <f>IFERROR(IF(ISBLANK(N2),"",IF(N2/instructions!$C$45&lt;(instructions!$C$53/100),0,IF(N2/instructions!$C$45&lt;(instructions!$C$52/100),1,IF(N2/instructions!$C$45&lt;(instructions!$C$51/100),2,IF(N2/instructions!$C$45&lt;(instructions!$C$50/100),3,4))))),"")</f>
        <v/>
      </c>
      <c r="P2" s="5"/>
      <c r="Q2" s="5"/>
      <c r="R2" s="61" t="str">
        <f>IFERROR(IF(ISBLANK(Q2),"",IF(Q2/instructions!$C$46&lt;(instructions!$C$53/100),0,IF(Q2/instructions!$C$46&lt;(instructions!$C$52/100),1,IF(Q2/instructions!$C$46&lt;(instructions!$C$51/100),2,IF(Q2/instructions!$C$46&lt;(instructions!$C$50/100),3,4))))),"")</f>
        <v/>
      </c>
      <c r="S2" s="5"/>
      <c r="T2" s="5"/>
      <c r="U2" s="61" t="str">
        <f>IFERROR(IF(ISBLANK(T2),"",IF(T2/instructions!$C$47&lt;(instructions!$C$53/100),0,IF(T2/instructions!$C$47&lt;(instructions!$C$52/100),1,IF(T2/instructions!$C$47&lt;(instructions!$C$51/100),2,IF(T2/instructions!$C$47&lt;(instructions!$C$50/100),3,4))))),"")</f>
        <v/>
      </c>
      <c r="V2" s="56" t="str">
        <f>IF(ISBLANK(H2),"",SUM(L2,O2,R2,U2))</f>
        <v/>
      </c>
      <c r="W2" s="57" t="str">
        <f>IF(ISBLANK(H2),"",V2/COUNT(L2,O2,Q2,U2))</f>
        <v/>
      </c>
    </row>
    <row r="3" spans="1:23" ht="22" customHeight="1">
      <c r="A3" s="50" t="str">
        <f>IF(ISBLANK(H3),"",instructions!$C$26)</f>
        <v/>
      </c>
      <c r="B3" s="56" t="str">
        <f>IF(ISBLANK(H3),"",instructions!$C$28)</f>
        <v/>
      </c>
      <c r="C3" s="51" t="str">
        <f>IF(ISBLANK(H3),"",instructions!$C$30)</f>
        <v/>
      </c>
      <c r="D3" s="51" t="str">
        <f t="shared" ref="D3:D66" si="0">IF(ISBLANK(H3),"","Diversity, Understanding")</f>
        <v/>
      </c>
      <c r="E3" s="52" t="str">
        <f>IF(ISBLANK(H3),"",instructions!$C$34)</f>
        <v/>
      </c>
      <c r="F3" s="52" t="str">
        <f>IF(ISBLANK(H3),"",instructions!$C$36)</f>
        <v/>
      </c>
      <c r="G3" s="52" t="str">
        <f t="shared" ref="G3:G66" si="1">IF(ISBLANK(H3),"","PREPOST")</f>
        <v/>
      </c>
      <c r="H3" s="5"/>
      <c r="I3" s="5"/>
      <c r="J3" s="5"/>
      <c r="K3" s="5"/>
      <c r="L3" s="61" t="str">
        <f>IFERROR(IF(ISBLANK(K3),"",IF(K3/instructions!$C$44&lt;(instructions!$C$53/100),0,IF(K3/instructions!$C$44&lt;(instructions!$C$52/100),1,IF(K3/instructions!$C$44&lt;(instructions!$C$51/100),2,IF(K3/instructions!$C$44&lt;(instructions!$C$50/100),3,4))))),"")</f>
        <v/>
      </c>
      <c r="M3" s="5"/>
      <c r="N3" s="5"/>
      <c r="O3" s="61" t="str">
        <f>IFERROR(IF(ISBLANK(N3),"",IF(N3/instructions!$C$45&lt;(instructions!$C$53/100),0,IF(N3/instructions!$C$45&lt;(instructions!$C$52/100),1,IF(N3/instructions!$C$45&lt;(instructions!$C$51/100),2,IF(N3/instructions!$C$45&lt;(instructions!$C$50/100),3,4))))),"")</f>
        <v/>
      </c>
      <c r="P3" s="5"/>
      <c r="Q3" s="5"/>
      <c r="R3" s="61" t="str">
        <f>IFERROR(IF(ISBLANK(Q3),"",IF(Q3/instructions!$C$46&lt;(instructions!$C$53/100),0,IF(Q3/instructions!$C$46&lt;(instructions!$C$52/100),1,IF(Q3/instructions!$C$46&lt;(instructions!$C$51/100),2,IF(Q3/instructions!$C$46&lt;(instructions!$C$50/100),3,4))))),"")</f>
        <v/>
      </c>
      <c r="S3" s="5"/>
      <c r="T3" s="5"/>
      <c r="U3" s="61" t="str">
        <f>IFERROR(IF(ISBLANK(T3),"",IF(T3/instructions!$C$47&lt;(instructions!$C$53/100),0,IF(T3/instructions!$C$47&lt;(instructions!$C$52/100),1,IF(T3/instructions!$C$47&lt;(instructions!$C$51/100),2,IF(T3/instructions!$C$47&lt;(instructions!$C$50/100),3,4))))),"")</f>
        <v/>
      </c>
      <c r="V3" s="56" t="str">
        <f t="shared" ref="V3:V66" si="2">IF(ISBLANK(H3),"",SUM(L3,O3,R3,U3))</f>
        <v/>
      </c>
      <c r="W3" s="57" t="str">
        <f t="shared" ref="W3:W66" si="3">IF(ISBLANK(H3),"",V3/COUNT(L3,O3,Q3,U3))</f>
        <v/>
      </c>
    </row>
    <row r="4" spans="1:23" ht="22" customHeight="1">
      <c r="A4" s="50" t="str">
        <f>IF(ISBLANK(H4),"",instructions!$C$26)</f>
        <v/>
      </c>
      <c r="B4" s="56" t="str">
        <f>IF(ISBLANK(H4),"",instructions!$C$28)</f>
        <v/>
      </c>
      <c r="C4" s="51" t="str">
        <f>IF(ISBLANK(H4),"",instructions!$C$30)</f>
        <v/>
      </c>
      <c r="D4" s="51" t="str">
        <f t="shared" si="0"/>
        <v/>
      </c>
      <c r="E4" s="52" t="str">
        <f>IF(ISBLANK(H4),"",instructions!$C$34)</f>
        <v/>
      </c>
      <c r="F4" s="52" t="str">
        <f>IF(ISBLANK(H4),"",instructions!$C$36)</f>
        <v/>
      </c>
      <c r="G4" s="52" t="str">
        <f t="shared" si="1"/>
        <v/>
      </c>
      <c r="H4" s="5"/>
      <c r="I4" s="5"/>
      <c r="J4" s="5"/>
      <c r="K4" s="5"/>
      <c r="L4" s="61" t="str">
        <f>IFERROR(IF(ISBLANK(K4),"",IF(K4/instructions!$C$44&lt;(instructions!$C$53/100),0,IF(K4/instructions!$C$44&lt;(instructions!$C$52/100),1,IF(K4/instructions!$C$44&lt;(instructions!$C$51/100),2,IF(K4/instructions!$C$44&lt;(instructions!$C$50/100),3,4))))),"")</f>
        <v/>
      </c>
      <c r="M4" s="5"/>
      <c r="N4" s="5"/>
      <c r="O4" s="61" t="str">
        <f>IFERROR(IF(ISBLANK(N4),"",IF(N4/instructions!$C$45&lt;(instructions!$C$53/100),0,IF(N4/instructions!$C$45&lt;(instructions!$C$52/100),1,IF(N4/instructions!$C$45&lt;(instructions!$C$51/100),2,IF(N4/instructions!$C$45&lt;(instructions!$C$50/100),3,4))))),"")</f>
        <v/>
      </c>
      <c r="P4" s="5"/>
      <c r="Q4" s="5"/>
      <c r="R4" s="61" t="str">
        <f>IFERROR(IF(ISBLANK(Q4),"",IF(Q4/instructions!$C$46&lt;(instructions!$C$53/100),0,IF(Q4/instructions!$C$46&lt;(instructions!$C$52/100),1,IF(Q4/instructions!$C$46&lt;(instructions!$C$51/100),2,IF(Q4/instructions!$C$46&lt;(instructions!$C$50/100),3,4))))),"")</f>
        <v/>
      </c>
      <c r="S4" s="5"/>
      <c r="T4" s="5"/>
      <c r="U4" s="61" t="str">
        <f>IFERROR(IF(ISBLANK(T4),"",IF(T4/instructions!$C$47&lt;(instructions!$C$53/100),0,IF(T4/instructions!$C$47&lt;(instructions!$C$52/100),1,IF(T4/instructions!$C$47&lt;(instructions!$C$51/100),2,IF(T4/instructions!$C$47&lt;(instructions!$C$50/100),3,4))))),"")</f>
        <v/>
      </c>
      <c r="V4" s="56" t="str">
        <f t="shared" si="2"/>
        <v/>
      </c>
      <c r="W4" s="57" t="str">
        <f t="shared" si="3"/>
        <v/>
      </c>
    </row>
    <row r="5" spans="1:23" ht="22" customHeight="1">
      <c r="A5" s="50" t="str">
        <f>IF(ISBLANK(H5),"",instructions!$C$26)</f>
        <v/>
      </c>
      <c r="B5" s="56" t="str">
        <f>IF(ISBLANK(H5),"",instructions!$C$28)</f>
        <v/>
      </c>
      <c r="C5" s="51" t="str">
        <f>IF(ISBLANK(H5),"",instructions!$C$30)</f>
        <v/>
      </c>
      <c r="D5" s="51" t="str">
        <f t="shared" si="0"/>
        <v/>
      </c>
      <c r="E5" s="52" t="str">
        <f>IF(ISBLANK(H5),"",instructions!$C$34)</f>
        <v/>
      </c>
      <c r="F5" s="52" t="str">
        <f>IF(ISBLANK(H5),"",instructions!$C$36)</f>
        <v/>
      </c>
      <c r="G5" s="52" t="str">
        <f t="shared" si="1"/>
        <v/>
      </c>
      <c r="H5" s="5"/>
      <c r="I5" s="5"/>
      <c r="J5" s="5"/>
      <c r="K5" s="5"/>
      <c r="L5" s="61" t="str">
        <f>IFERROR(IF(ISBLANK(K5),"",IF(K5/instructions!$C$44&lt;(instructions!$C$53/100),0,IF(K5/instructions!$C$44&lt;(instructions!$C$52/100),1,IF(K5/instructions!$C$44&lt;(instructions!$C$51/100),2,IF(K5/instructions!$C$44&lt;(instructions!$C$50/100),3,4))))),"")</f>
        <v/>
      </c>
      <c r="M5" s="5"/>
      <c r="N5" s="5"/>
      <c r="O5" s="61" t="str">
        <f>IFERROR(IF(ISBLANK(N5),"",IF(N5/instructions!$C$45&lt;(instructions!$C$53/100),0,IF(N5/instructions!$C$45&lt;(instructions!$C$52/100),1,IF(N5/instructions!$C$45&lt;(instructions!$C$51/100),2,IF(N5/instructions!$C$45&lt;(instructions!$C$50/100),3,4))))),"")</f>
        <v/>
      </c>
      <c r="P5" s="5"/>
      <c r="Q5" s="5"/>
      <c r="R5" s="61" t="str">
        <f>IFERROR(IF(ISBLANK(Q5),"",IF(Q5/instructions!$C$46&lt;(instructions!$C$53/100),0,IF(Q5/instructions!$C$46&lt;(instructions!$C$52/100),1,IF(Q5/instructions!$C$46&lt;(instructions!$C$51/100),2,IF(Q5/instructions!$C$46&lt;(instructions!$C$50/100),3,4))))),"")</f>
        <v/>
      </c>
      <c r="S5" s="5"/>
      <c r="T5" s="5"/>
      <c r="U5" s="61" t="str">
        <f>IFERROR(IF(ISBLANK(T5),"",IF(T5/instructions!$C$47&lt;(instructions!$C$53/100),0,IF(T5/instructions!$C$47&lt;(instructions!$C$52/100),1,IF(T5/instructions!$C$47&lt;(instructions!$C$51/100),2,IF(T5/instructions!$C$47&lt;(instructions!$C$50/100),3,4))))),"")</f>
        <v/>
      </c>
      <c r="V5" s="56" t="str">
        <f t="shared" si="2"/>
        <v/>
      </c>
      <c r="W5" s="57" t="str">
        <f t="shared" si="3"/>
        <v/>
      </c>
    </row>
    <row r="6" spans="1:23" ht="22" customHeight="1">
      <c r="A6" s="50" t="str">
        <f>IF(ISBLANK(H6),"",instructions!$C$26)</f>
        <v/>
      </c>
      <c r="B6" s="56" t="str">
        <f>IF(ISBLANK(H6),"",instructions!$C$28)</f>
        <v/>
      </c>
      <c r="C6" s="51" t="str">
        <f>IF(ISBLANK(H6),"",instructions!$C$30)</f>
        <v/>
      </c>
      <c r="D6" s="51" t="str">
        <f t="shared" si="0"/>
        <v/>
      </c>
      <c r="E6" s="52" t="str">
        <f>IF(ISBLANK(H6),"",instructions!$C$34)</f>
        <v/>
      </c>
      <c r="F6" s="52" t="str">
        <f>IF(ISBLANK(H6),"",instructions!$C$36)</f>
        <v/>
      </c>
      <c r="G6" s="52" t="str">
        <f t="shared" si="1"/>
        <v/>
      </c>
      <c r="H6" s="5"/>
      <c r="I6" s="5"/>
      <c r="J6" s="5"/>
      <c r="K6" s="5"/>
      <c r="L6" s="61" t="str">
        <f>IFERROR(IF(ISBLANK(K6),"",IF(K6/instructions!$C$44&lt;(instructions!$C$53/100),0,IF(K6/instructions!$C$44&lt;(instructions!$C$52/100),1,IF(K6/instructions!$C$44&lt;(instructions!$C$51/100),2,IF(K6/instructions!$C$44&lt;(instructions!$C$50/100),3,4))))),"")</f>
        <v/>
      </c>
      <c r="M6" s="5"/>
      <c r="N6" s="5"/>
      <c r="O6" s="61" t="str">
        <f>IFERROR(IF(ISBLANK(N6),"",IF(N6/instructions!$C$45&lt;(instructions!$C$53/100),0,IF(N6/instructions!$C$45&lt;(instructions!$C$52/100),1,IF(N6/instructions!$C$45&lt;(instructions!$C$51/100),2,IF(N6/instructions!$C$45&lt;(instructions!$C$50/100),3,4))))),"")</f>
        <v/>
      </c>
      <c r="P6" s="5"/>
      <c r="Q6" s="5"/>
      <c r="R6" s="61" t="str">
        <f>IFERROR(IF(ISBLANK(Q6),"",IF(Q6/instructions!$C$46&lt;(instructions!$C$53/100),0,IF(Q6/instructions!$C$46&lt;(instructions!$C$52/100),1,IF(Q6/instructions!$C$46&lt;(instructions!$C$51/100),2,IF(Q6/instructions!$C$46&lt;(instructions!$C$50/100),3,4))))),"")</f>
        <v/>
      </c>
      <c r="S6" s="5"/>
      <c r="T6" s="5"/>
      <c r="U6" s="61" t="str">
        <f>IFERROR(IF(ISBLANK(T6),"",IF(T6/instructions!$C$47&lt;(instructions!$C$53/100),0,IF(T6/instructions!$C$47&lt;(instructions!$C$52/100),1,IF(T6/instructions!$C$47&lt;(instructions!$C$51/100),2,IF(T6/instructions!$C$47&lt;(instructions!$C$50/100),3,4))))),"")</f>
        <v/>
      </c>
      <c r="V6" s="56" t="str">
        <f t="shared" si="2"/>
        <v/>
      </c>
      <c r="W6" s="57" t="str">
        <f t="shared" si="3"/>
        <v/>
      </c>
    </row>
    <row r="7" spans="1:23" ht="22" customHeight="1">
      <c r="A7" s="50" t="str">
        <f>IF(ISBLANK(H7),"",instructions!$C$26)</f>
        <v/>
      </c>
      <c r="B7" s="56" t="str">
        <f>IF(ISBLANK(H7),"",instructions!$C$28)</f>
        <v/>
      </c>
      <c r="C7" s="51" t="str">
        <f>IF(ISBLANK(H7),"",instructions!$C$30)</f>
        <v/>
      </c>
      <c r="D7" s="51" t="str">
        <f t="shared" si="0"/>
        <v/>
      </c>
      <c r="E7" s="52" t="str">
        <f>IF(ISBLANK(H7),"",instructions!$C$34)</f>
        <v/>
      </c>
      <c r="F7" s="52" t="str">
        <f>IF(ISBLANK(H7),"",instructions!$C$36)</f>
        <v/>
      </c>
      <c r="G7" s="52" t="str">
        <f t="shared" si="1"/>
        <v/>
      </c>
      <c r="H7" s="5"/>
      <c r="I7" s="5"/>
      <c r="J7" s="5"/>
      <c r="K7" s="5"/>
      <c r="L7" s="61" t="str">
        <f>IFERROR(IF(ISBLANK(K7),"",IF(K7/instructions!$C$44&lt;(instructions!$C$53/100),0,IF(K7/instructions!$C$44&lt;(instructions!$C$52/100),1,IF(K7/instructions!$C$44&lt;(instructions!$C$51/100),2,IF(K7/instructions!$C$44&lt;(instructions!$C$50/100),3,4))))),"")</f>
        <v/>
      </c>
      <c r="M7" s="5"/>
      <c r="N7" s="5"/>
      <c r="O7" s="61" t="str">
        <f>IFERROR(IF(ISBLANK(N7),"",IF(N7/instructions!$C$45&lt;(instructions!$C$53/100),0,IF(N7/instructions!$C$45&lt;(instructions!$C$52/100),1,IF(N7/instructions!$C$45&lt;(instructions!$C$51/100),2,IF(N7/instructions!$C$45&lt;(instructions!$C$50/100),3,4))))),"")</f>
        <v/>
      </c>
      <c r="P7" s="5"/>
      <c r="Q7" s="5"/>
      <c r="R7" s="61" t="str">
        <f>IFERROR(IF(ISBLANK(Q7),"",IF(Q7/instructions!$C$46&lt;(instructions!$C$53/100),0,IF(Q7/instructions!$C$46&lt;(instructions!$C$52/100),1,IF(Q7/instructions!$C$46&lt;(instructions!$C$51/100),2,IF(Q7/instructions!$C$46&lt;(instructions!$C$50/100),3,4))))),"")</f>
        <v/>
      </c>
      <c r="S7" s="5"/>
      <c r="T7" s="5"/>
      <c r="U7" s="61" t="str">
        <f>IFERROR(IF(ISBLANK(T7),"",IF(T7/instructions!$C$47&lt;(instructions!$C$53/100),0,IF(T7/instructions!$C$47&lt;(instructions!$C$52/100),1,IF(T7/instructions!$C$47&lt;(instructions!$C$51/100),2,IF(T7/instructions!$C$47&lt;(instructions!$C$50/100),3,4))))),"")</f>
        <v/>
      </c>
      <c r="V7" s="56" t="str">
        <f t="shared" si="2"/>
        <v/>
      </c>
      <c r="W7" s="57" t="str">
        <f t="shared" si="3"/>
        <v/>
      </c>
    </row>
    <row r="8" spans="1:23" ht="22" customHeight="1">
      <c r="A8" s="50" t="str">
        <f>IF(ISBLANK(H8),"",instructions!$C$26)</f>
        <v/>
      </c>
      <c r="B8" s="56" t="str">
        <f>IF(ISBLANK(H8),"",instructions!$C$28)</f>
        <v/>
      </c>
      <c r="C8" s="51" t="str">
        <f>IF(ISBLANK(H8),"",instructions!$C$30)</f>
        <v/>
      </c>
      <c r="D8" s="51" t="str">
        <f t="shared" si="0"/>
        <v/>
      </c>
      <c r="E8" s="52" t="str">
        <f>IF(ISBLANK(H8),"",instructions!$C$34)</f>
        <v/>
      </c>
      <c r="F8" s="52" t="str">
        <f>IF(ISBLANK(H8),"",instructions!$C$36)</f>
        <v/>
      </c>
      <c r="G8" s="52" t="str">
        <f t="shared" si="1"/>
        <v/>
      </c>
      <c r="H8" s="5"/>
      <c r="I8" s="5"/>
      <c r="J8" s="5"/>
      <c r="K8" s="5"/>
      <c r="L8" s="61" t="str">
        <f>IFERROR(IF(ISBLANK(K8),"",IF(K8/instructions!$C$44&lt;(instructions!$C$53/100),0,IF(K8/instructions!$C$44&lt;(instructions!$C$52/100),1,IF(K8/instructions!$C$44&lt;(instructions!$C$51/100),2,IF(K8/instructions!$C$44&lt;(instructions!$C$50/100),3,4))))),"")</f>
        <v/>
      </c>
      <c r="M8" s="5"/>
      <c r="N8" s="5"/>
      <c r="O8" s="61" t="str">
        <f>IFERROR(IF(ISBLANK(N8),"",IF(N8/instructions!$C$45&lt;(instructions!$C$53/100),0,IF(N8/instructions!$C$45&lt;(instructions!$C$52/100),1,IF(N8/instructions!$C$45&lt;(instructions!$C$51/100),2,IF(N8/instructions!$C$45&lt;(instructions!$C$50/100),3,4))))),"")</f>
        <v/>
      </c>
      <c r="P8" s="5"/>
      <c r="Q8" s="5"/>
      <c r="R8" s="61" t="str">
        <f>IFERROR(IF(ISBLANK(Q8),"",IF(Q8/instructions!$C$46&lt;(instructions!$C$53/100),0,IF(Q8/instructions!$C$46&lt;(instructions!$C$52/100),1,IF(Q8/instructions!$C$46&lt;(instructions!$C$51/100),2,IF(Q8/instructions!$C$46&lt;(instructions!$C$50/100),3,4))))),"")</f>
        <v/>
      </c>
      <c r="S8" s="5"/>
      <c r="T8" s="5"/>
      <c r="U8" s="61" t="str">
        <f>IFERROR(IF(ISBLANK(T8),"",IF(T8/instructions!$C$47&lt;(instructions!$C$53/100),0,IF(T8/instructions!$C$47&lt;(instructions!$C$52/100),1,IF(T8/instructions!$C$47&lt;(instructions!$C$51/100),2,IF(T8/instructions!$C$47&lt;(instructions!$C$50/100),3,4))))),"")</f>
        <v/>
      </c>
      <c r="V8" s="56" t="str">
        <f t="shared" si="2"/>
        <v/>
      </c>
      <c r="W8" s="57" t="str">
        <f t="shared" si="3"/>
        <v/>
      </c>
    </row>
    <row r="9" spans="1:23" ht="22" customHeight="1">
      <c r="A9" s="50" t="str">
        <f>IF(ISBLANK(H9),"",instructions!$C$26)</f>
        <v/>
      </c>
      <c r="B9" s="56" t="str">
        <f>IF(ISBLANK(H9),"",instructions!$C$28)</f>
        <v/>
      </c>
      <c r="C9" s="51" t="str">
        <f>IF(ISBLANK(H9),"",instructions!$C$30)</f>
        <v/>
      </c>
      <c r="D9" s="51" t="str">
        <f t="shared" si="0"/>
        <v/>
      </c>
      <c r="E9" s="52" t="str">
        <f>IF(ISBLANK(H9),"",instructions!$C$34)</f>
        <v/>
      </c>
      <c r="F9" s="52" t="str">
        <f>IF(ISBLANK(H9),"",instructions!$C$36)</f>
        <v/>
      </c>
      <c r="G9" s="52" t="str">
        <f t="shared" si="1"/>
        <v/>
      </c>
      <c r="H9" s="5"/>
      <c r="I9" s="5"/>
      <c r="J9" s="5"/>
      <c r="K9" s="5"/>
      <c r="L9" s="61" t="str">
        <f>IFERROR(IF(ISBLANK(K9),"",IF(K9/instructions!$C$44&lt;(instructions!$C$53/100),0,IF(K9/instructions!$C$44&lt;(instructions!$C$52/100),1,IF(K9/instructions!$C$44&lt;(instructions!$C$51/100),2,IF(K9/instructions!$C$44&lt;(instructions!$C$50/100),3,4))))),"")</f>
        <v/>
      </c>
      <c r="M9" s="5"/>
      <c r="N9" s="5"/>
      <c r="O9" s="61" t="str">
        <f>IFERROR(IF(ISBLANK(N9),"",IF(N9/instructions!$C$45&lt;(instructions!$C$53/100),0,IF(N9/instructions!$C$45&lt;(instructions!$C$52/100),1,IF(N9/instructions!$C$45&lt;(instructions!$C$51/100),2,IF(N9/instructions!$C$45&lt;(instructions!$C$50/100),3,4))))),"")</f>
        <v/>
      </c>
      <c r="P9" s="5"/>
      <c r="Q9" s="5"/>
      <c r="R9" s="61" t="str">
        <f>IFERROR(IF(ISBLANK(Q9),"",IF(Q9/instructions!$C$46&lt;(instructions!$C$53/100),0,IF(Q9/instructions!$C$46&lt;(instructions!$C$52/100),1,IF(Q9/instructions!$C$46&lt;(instructions!$C$51/100),2,IF(Q9/instructions!$C$46&lt;(instructions!$C$50/100),3,4))))),"")</f>
        <v/>
      </c>
      <c r="S9" s="5"/>
      <c r="T9" s="5"/>
      <c r="U9" s="61" t="str">
        <f>IFERROR(IF(ISBLANK(T9),"",IF(T9/instructions!$C$47&lt;(instructions!$C$53/100),0,IF(T9/instructions!$C$47&lt;(instructions!$C$52/100),1,IF(T9/instructions!$C$47&lt;(instructions!$C$51/100),2,IF(T9/instructions!$C$47&lt;(instructions!$C$50/100),3,4))))),"")</f>
        <v/>
      </c>
      <c r="V9" s="56" t="str">
        <f t="shared" si="2"/>
        <v/>
      </c>
      <c r="W9" s="57" t="str">
        <f t="shared" si="3"/>
        <v/>
      </c>
    </row>
    <row r="10" spans="1:23" ht="22" customHeight="1">
      <c r="A10" s="50" t="str">
        <f>IF(ISBLANK(H10),"",instructions!$C$26)</f>
        <v/>
      </c>
      <c r="B10" s="56" t="str">
        <f>IF(ISBLANK(H10),"",instructions!$C$28)</f>
        <v/>
      </c>
      <c r="C10" s="51" t="str">
        <f>IF(ISBLANK(H10),"",instructions!$C$30)</f>
        <v/>
      </c>
      <c r="D10" s="51" t="str">
        <f t="shared" si="0"/>
        <v/>
      </c>
      <c r="E10" s="52" t="str">
        <f>IF(ISBLANK(H10),"",instructions!$C$34)</f>
        <v/>
      </c>
      <c r="F10" s="52" t="str">
        <f>IF(ISBLANK(H10),"",instructions!$C$36)</f>
        <v/>
      </c>
      <c r="G10" s="52" t="str">
        <f t="shared" si="1"/>
        <v/>
      </c>
      <c r="H10" s="5"/>
      <c r="I10" s="5"/>
      <c r="J10" s="5"/>
      <c r="K10" s="5"/>
      <c r="L10" s="61" t="str">
        <f>IFERROR(IF(ISBLANK(K10),"",IF(K10/instructions!$C$44&lt;(instructions!$C$53/100),0,IF(K10/instructions!$C$44&lt;(instructions!$C$52/100),1,IF(K10/instructions!$C$44&lt;(instructions!$C$51/100),2,IF(K10/instructions!$C$44&lt;(instructions!$C$50/100),3,4))))),"")</f>
        <v/>
      </c>
      <c r="M10" s="5"/>
      <c r="N10" s="5"/>
      <c r="O10" s="61" t="str">
        <f>IFERROR(IF(ISBLANK(N10),"",IF(N10/instructions!$C$45&lt;(instructions!$C$53/100),0,IF(N10/instructions!$C$45&lt;(instructions!$C$52/100),1,IF(N10/instructions!$C$45&lt;(instructions!$C$51/100),2,IF(N10/instructions!$C$45&lt;(instructions!$C$50/100),3,4))))),"")</f>
        <v/>
      </c>
      <c r="P10" s="5"/>
      <c r="Q10" s="5"/>
      <c r="R10" s="61" t="str">
        <f>IFERROR(IF(ISBLANK(Q10),"",IF(Q10/instructions!$C$46&lt;(instructions!$C$53/100),0,IF(Q10/instructions!$C$46&lt;(instructions!$C$52/100),1,IF(Q10/instructions!$C$46&lt;(instructions!$C$51/100),2,IF(Q10/instructions!$C$46&lt;(instructions!$C$50/100),3,4))))),"")</f>
        <v/>
      </c>
      <c r="S10" s="5"/>
      <c r="T10" s="5"/>
      <c r="U10" s="61" t="str">
        <f>IFERROR(IF(ISBLANK(T10),"",IF(T10/instructions!$C$47&lt;(instructions!$C$53/100),0,IF(T10/instructions!$C$47&lt;(instructions!$C$52/100),1,IF(T10/instructions!$C$47&lt;(instructions!$C$51/100),2,IF(T10/instructions!$C$47&lt;(instructions!$C$50/100),3,4))))),"")</f>
        <v/>
      </c>
      <c r="V10" s="56" t="str">
        <f t="shared" si="2"/>
        <v/>
      </c>
      <c r="W10" s="57" t="str">
        <f t="shared" si="3"/>
        <v/>
      </c>
    </row>
    <row r="11" spans="1:23" ht="22" customHeight="1">
      <c r="A11" s="50" t="str">
        <f>IF(ISBLANK(H11),"",instructions!$C$26)</f>
        <v/>
      </c>
      <c r="B11" s="56" t="str">
        <f>IF(ISBLANK(H11),"",instructions!$C$28)</f>
        <v/>
      </c>
      <c r="C11" s="51" t="str">
        <f>IF(ISBLANK(H11),"",instructions!$C$30)</f>
        <v/>
      </c>
      <c r="D11" s="51" t="str">
        <f t="shared" si="0"/>
        <v/>
      </c>
      <c r="E11" s="52" t="str">
        <f>IF(ISBLANK(H11),"",instructions!$C$34)</f>
        <v/>
      </c>
      <c r="F11" s="52" t="str">
        <f>IF(ISBLANK(H11),"",instructions!$C$36)</f>
        <v/>
      </c>
      <c r="G11" s="52" t="str">
        <f t="shared" si="1"/>
        <v/>
      </c>
      <c r="H11" s="5"/>
      <c r="I11" s="5"/>
      <c r="J11" s="5"/>
      <c r="K11" s="5"/>
      <c r="L11" s="61" t="str">
        <f>IFERROR(IF(ISBLANK(K11),"",IF(K11/instructions!$C$44&lt;(instructions!$C$53/100),0,IF(K11/instructions!$C$44&lt;(instructions!$C$52/100),1,IF(K11/instructions!$C$44&lt;(instructions!$C$51/100),2,IF(K11/instructions!$C$44&lt;(instructions!$C$50/100),3,4))))),"")</f>
        <v/>
      </c>
      <c r="M11" s="5"/>
      <c r="N11" s="5"/>
      <c r="O11" s="61" t="str">
        <f>IFERROR(IF(ISBLANK(N11),"",IF(N11/instructions!$C$45&lt;(instructions!$C$53/100),0,IF(N11/instructions!$C$45&lt;(instructions!$C$52/100),1,IF(N11/instructions!$C$45&lt;(instructions!$C$51/100),2,IF(N11/instructions!$C$45&lt;(instructions!$C$50/100),3,4))))),"")</f>
        <v/>
      </c>
      <c r="P11" s="5"/>
      <c r="Q11" s="5"/>
      <c r="R11" s="61" t="str">
        <f>IFERROR(IF(ISBLANK(Q11),"",IF(Q11/instructions!$C$46&lt;(instructions!$C$53/100),0,IF(Q11/instructions!$C$46&lt;(instructions!$C$52/100),1,IF(Q11/instructions!$C$46&lt;(instructions!$C$51/100),2,IF(Q11/instructions!$C$46&lt;(instructions!$C$50/100),3,4))))),"")</f>
        <v/>
      </c>
      <c r="S11" s="5"/>
      <c r="T11" s="5"/>
      <c r="U11" s="61" t="str">
        <f>IFERROR(IF(ISBLANK(T11),"",IF(T11/instructions!$C$47&lt;(instructions!$C$53/100),0,IF(T11/instructions!$C$47&lt;(instructions!$C$52/100),1,IF(T11/instructions!$C$47&lt;(instructions!$C$51/100),2,IF(T11/instructions!$C$47&lt;(instructions!$C$50/100),3,4))))),"")</f>
        <v/>
      </c>
      <c r="V11" s="56" t="str">
        <f t="shared" si="2"/>
        <v/>
      </c>
      <c r="W11" s="57" t="str">
        <f t="shared" si="3"/>
        <v/>
      </c>
    </row>
    <row r="12" spans="1:23" ht="22" customHeight="1">
      <c r="A12" s="50" t="str">
        <f>IF(ISBLANK(H12),"",instructions!$C$26)</f>
        <v/>
      </c>
      <c r="B12" s="56" t="str">
        <f>IF(ISBLANK(H12),"",instructions!$C$28)</f>
        <v/>
      </c>
      <c r="C12" s="51" t="str">
        <f>IF(ISBLANK(H12),"",instructions!$C$30)</f>
        <v/>
      </c>
      <c r="D12" s="51" t="str">
        <f t="shared" si="0"/>
        <v/>
      </c>
      <c r="E12" s="52" t="str">
        <f>IF(ISBLANK(H12),"",instructions!$C$34)</f>
        <v/>
      </c>
      <c r="F12" s="52" t="str">
        <f>IF(ISBLANK(H12),"",instructions!$C$36)</f>
        <v/>
      </c>
      <c r="G12" s="52" t="str">
        <f t="shared" si="1"/>
        <v/>
      </c>
      <c r="H12" s="5"/>
      <c r="I12" s="5"/>
      <c r="J12" s="5"/>
      <c r="K12" s="5"/>
      <c r="L12" s="61" t="str">
        <f>IFERROR(IF(ISBLANK(K12),"",IF(K12/instructions!$C$44&lt;(instructions!$C$53/100),0,IF(K12/instructions!$C$44&lt;(instructions!$C$52/100),1,IF(K12/instructions!$C$44&lt;(instructions!$C$51/100),2,IF(K12/instructions!$C$44&lt;(instructions!$C$50/100),3,4))))),"")</f>
        <v/>
      </c>
      <c r="M12" s="5"/>
      <c r="N12" s="5"/>
      <c r="O12" s="61" t="str">
        <f>IFERROR(IF(ISBLANK(N12),"",IF(N12/instructions!$C$45&lt;(instructions!$C$53/100),0,IF(N12/instructions!$C$45&lt;(instructions!$C$52/100),1,IF(N12/instructions!$C$45&lt;(instructions!$C$51/100),2,IF(N12/instructions!$C$45&lt;(instructions!$C$50/100),3,4))))),"")</f>
        <v/>
      </c>
      <c r="P12" s="5"/>
      <c r="Q12" s="5"/>
      <c r="R12" s="61" t="str">
        <f>IFERROR(IF(ISBLANK(Q12),"",IF(Q12/instructions!$C$46&lt;(instructions!$C$53/100),0,IF(Q12/instructions!$C$46&lt;(instructions!$C$52/100),1,IF(Q12/instructions!$C$46&lt;(instructions!$C$51/100),2,IF(Q12/instructions!$C$46&lt;(instructions!$C$50/100),3,4))))),"")</f>
        <v/>
      </c>
      <c r="S12" s="5"/>
      <c r="T12" s="5"/>
      <c r="U12" s="61" t="str">
        <f>IFERROR(IF(ISBLANK(T12),"",IF(T12/instructions!$C$47&lt;(instructions!$C$53/100),0,IF(T12/instructions!$C$47&lt;(instructions!$C$52/100),1,IF(T12/instructions!$C$47&lt;(instructions!$C$51/100),2,IF(T12/instructions!$C$47&lt;(instructions!$C$50/100),3,4))))),"")</f>
        <v/>
      </c>
      <c r="V12" s="56" t="str">
        <f t="shared" si="2"/>
        <v/>
      </c>
      <c r="W12" s="57" t="str">
        <f t="shared" si="3"/>
        <v/>
      </c>
    </row>
    <row r="13" spans="1:23" ht="22" customHeight="1">
      <c r="A13" s="50" t="str">
        <f>IF(ISBLANK(H13),"",instructions!$C$26)</f>
        <v/>
      </c>
      <c r="B13" s="56" t="str">
        <f>IF(ISBLANK(H13),"",instructions!$C$28)</f>
        <v/>
      </c>
      <c r="C13" s="51" t="str">
        <f>IF(ISBLANK(H13),"",instructions!$C$30)</f>
        <v/>
      </c>
      <c r="D13" s="51" t="str">
        <f t="shared" si="0"/>
        <v/>
      </c>
      <c r="E13" s="52" t="str">
        <f>IF(ISBLANK(H13),"",instructions!$C$34)</f>
        <v/>
      </c>
      <c r="F13" s="52" t="str">
        <f>IF(ISBLANK(H13),"",instructions!$C$36)</f>
        <v/>
      </c>
      <c r="G13" s="52" t="str">
        <f t="shared" si="1"/>
        <v/>
      </c>
      <c r="H13" s="5"/>
      <c r="I13" s="5"/>
      <c r="J13" s="5"/>
      <c r="K13" s="5"/>
      <c r="L13" s="61" t="str">
        <f>IFERROR(IF(ISBLANK(K13),"",IF(K13/instructions!$C$44&lt;(instructions!$C$53/100),0,IF(K13/instructions!$C$44&lt;(instructions!$C$52/100),1,IF(K13/instructions!$C$44&lt;(instructions!$C$51/100),2,IF(K13/instructions!$C$44&lt;(instructions!$C$50/100),3,4))))),"")</f>
        <v/>
      </c>
      <c r="M13" s="5"/>
      <c r="N13" s="5"/>
      <c r="O13" s="61" t="str">
        <f>IFERROR(IF(ISBLANK(N13),"",IF(N13/instructions!$C$45&lt;(instructions!$C$53/100),0,IF(N13/instructions!$C$45&lt;(instructions!$C$52/100),1,IF(N13/instructions!$C$45&lt;(instructions!$C$51/100),2,IF(N13/instructions!$C$45&lt;(instructions!$C$50/100),3,4))))),"")</f>
        <v/>
      </c>
      <c r="P13" s="5"/>
      <c r="Q13" s="5"/>
      <c r="R13" s="61" t="str">
        <f>IFERROR(IF(ISBLANK(Q13),"",IF(Q13/instructions!$C$46&lt;(instructions!$C$53/100),0,IF(Q13/instructions!$C$46&lt;(instructions!$C$52/100),1,IF(Q13/instructions!$C$46&lt;(instructions!$C$51/100),2,IF(Q13/instructions!$C$46&lt;(instructions!$C$50/100),3,4))))),"")</f>
        <v/>
      </c>
      <c r="S13" s="5"/>
      <c r="T13" s="5"/>
      <c r="U13" s="61" t="str">
        <f>IFERROR(IF(ISBLANK(T13),"",IF(T13/instructions!$C$47&lt;(instructions!$C$53/100),0,IF(T13/instructions!$C$47&lt;(instructions!$C$52/100),1,IF(T13/instructions!$C$47&lt;(instructions!$C$51/100),2,IF(T13/instructions!$C$47&lt;(instructions!$C$50/100),3,4))))),"")</f>
        <v/>
      </c>
      <c r="V13" s="56" t="str">
        <f t="shared" si="2"/>
        <v/>
      </c>
      <c r="W13" s="57" t="str">
        <f t="shared" si="3"/>
        <v/>
      </c>
    </row>
    <row r="14" spans="1:23" ht="22" customHeight="1">
      <c r="A14" s="50" t="str">
        <f>IF(ISBLANK(H14),"",instructions!$C$26)</f>
        <v/>
      </c>
      <c r="B14" s="56" t="str">
        <f>IF(ISBLANK(H14),"",instructions!$C$28)</f>
        <v/>
      </c>
      <c r="C14" s="51" t="str">
        <f>IF(ISBLANK(H14),"",instructions!$C$30)</f>
        <v/>
      </c>
      <c r="D14" s="51" t="str">
        <f t="shared" si="0"/>
        <v/>
      </c>
      <c r="E14" s="52" t="str">
        <f>IF(ISBLANK(H14),"",instructions!$C$34)</f>
        <v/>
      </c>
      <c r="F14" s="52" t="str">
        <f>IF(ISBLANK(H14),"",instructions!$C$36)</f>
        <v/>
      </c>
      <c r="G14" s="52" t="str">
        <f t="shared" si="1"/>
        <v/>
      </c>
      <c r="H14" s="5"/>
      <c r="I14" s="5"/>
      <c r="J14" s="5"/>
      <c r="K14" s="5"/>
      <c r="L14" s="61" t="str">
        <f>IFERROR(IF(ISBLANK(K14),"",IF(K14/instructions!$C$44&lt;(instructions!$C$53/100),0,IF(K14/instructions!$C$44&lt;(instructions!$C$52/100),1,IF(K14/instructions!$C$44&lt;(instructions!$C$51/100),2,IF(K14/instructions!$C$44&lt;(instructions!$C$50/100),3,4))))),"")</f>
        <v/>
      </c>
      <c r="M14" s="5"/>
      <c r="N14" s="5"/>
      <c r="O14" s="61" t="str">
        <f>IFERROR(IF(ISBLANK(N14),"",IF(N14/instructions!$C$45&lt;(instructions!$C$53/100),0,IF(N14/instructions!$C$45&lt;(instructions!$C$52/100),1,IF(N14/instructions!$C$45&lt;(instructions!$C$51/100),2,IF(N14/instructions!$C$45&lt;(instructions!$C$50/100),3,4))))),"")</f>
        <v/>
      </c>
      <c r="P14" s="5"/>
      <c r="Q14" s="5"/>
      <c r="R14" s="61" t="str">
        <f>IFERROR(IF(ISBLANK(Q14),"",IF(Q14/instructions!$C$46&lt;(instructions!$C$53/100),0,IF(Q14/instructions!$C$46&lt;(instructions!$C$52/100),1,IF(Q14/instructions!$C$46&lt;(instructions!$C$51/100),2,IF(Q14/instructions!$C$46&lt;(instructions!$C$50/100),3,4))))),"")</f>
        <v/>
      </c>
      <c r="S14" s="5"/>
      <c r="T14" s="5"/>
      <c r="U14" s="61" t="str">
        <f>IFERROR(IF(ISBLANK(T14),"",IF(T14/instructions!$C$47&lt;(instructions!$C$53/100),0,IF(T14/instructions!$C$47&lt;(instructions!$C$52/100),1,IF(T14/instructions!$C$47&lt;(instructions!$C$51/100),2,IF(T14/instructions!$C$47&lt;(instructions!$C$50/100),3,4))))),"")</f>
        <v/>
      </c>
      <c r="V14" s="56" t="str">
        <f t="shared" si="2"/>
        <v/>
      </c>
      <c r="W14" s="57" t="str">
        <f t="shared" si="3"/>
        <v/>
      </c>
    </row>
    <row r="15" spans="1:23" ht="22" customHeight="1">
      <c r="A15" s="50" t="str">
        <f>IF(ISBLANK(H15),"",instructions!$C$26)</f>
        <v/>
      </c>
      <c r="B15" s="56" t="str">
        <f>IF(ISBLANK(H15),"",instructions!$C$28)</f>
        <v/>
      </c>
      <c r="C15" s="51" t="str">
        <f>IF(ISBLANK(H15),"",instructions!$C$30)</f>
        <v/>
      </c>
      <c r="D15" s="51" t="str">
        <f t="shared" si="0"/>
        <v/>
      </c>
      <c r="E15" s="52" t="str">
        <f>IF(ISBLANK(H15),"",instructions!$C$34)</f>
        <v/>
      </c>
      <c r="F15" s="52" t="str">
        <f>IF(ISBLANK(H15),"",instructions!$C$36)</f>
        <v/>
      </c>
      <c r="G15" s="52" t="str">
        <f t="shared" si="1"/>
        <v/>
      </c>
      <c r="H15" s="5"/>
      <c r="I15" s="5"/>
      <c r="J15" s="5"/>
      <c r="K15" s="5"/>
      <c r="L15" s="61" t="str">
        <f>IFERROR(IF(ISBLANK(K15),"",IF(K15/instructions!$C$44&lt;(instructions!$C$53/100),0,IF(K15/instructions!$C$44&lt;(instructions!$C$52/100),1,IF(K15/instructions!$C$44&lt;(instructions!$C$51/100),2,IF(K15/instructions!$C$44&lt;(instructions!$C$50/100),3,4))))),"")</f>
        <v/>
      </c>
      <c r="M15" s="5"/>
      <c r="N15" s="5"/>
      <c r="O15" s="61" t="str">
        <f>IFERROR(IF(ISBLANK(N15),"",IF(N15/instructions!$C$45&lt;(instructions!$C$53/100),0,IF(N15/instructions!$C$45&lt;(instructions!$C$52/100),1,IF(N15/instructions!$C$45&lt;(instructions!$C$51/100),2,IF(N15/instructions!$C$45&lt;(instructions!$C$50/100),3,4))))),"")</f>
        <v/>
      </c>
      <c r="P15" s="5"/>
      <c r="Q15" s="5"/>
      <c r="R15" s="61" t="str">
        <f>IFERROR(IF(ISBLANK(Q15),"",IF(Q15/instructions!$C$46&lt;(instructions!$C$53/100),0,IF(Q15/instructions!$C$46&lt;(instructions!$C$52/100),1,IF(Q15/instructions!$C$46&lt;(instructions!$C$51/100),2,IF(Q15/instructions!$C$46&lt;(instructions!$C$50/100),3,4))))),"")</f>
        <v/>
      </c>
      <c r="S15" s="5"/>
      <c r="T15" s="5"/>
      <c r="U15" s="61" t="str">
        <f>IFERROR(IF(ISBLANK(T15),"",IF(T15/instructions!$C$47&lt;(instructions!$C$53/100),0,IF(T15/instructions!$C$47&lt;(instructions!$C$52/100),1,IF(T15/instructions!$C$47&lt;(instructions!$C$51/100),2,IF(T15/instructions!$C$47&lt;(instructions!$C$50/100),3,4))))),"")</f>
        <v/>
      </c>
      <c r="V15" s="56" t="str">
        <f t="shared" si="2"/>
        <v/>
      </c>
      <c r="W15" s="57" t="str">
        <f t="shared" si="3"/>
        <v/>
      </c>
    </row>
    <row r="16" spans="1:23" ht="22" customHeight="1">
      <c r="A16" s="50" t="str">
        <f>IF(ISBLANK(H16),"",instructions!$C$26)</f>
        <v/>
      </c>
      <c r="B16" s="56" t="str">
        <f>IF(ISBLANK(H16),"",instructions!$C$28)</f>
        <v/>
      </c>
      <c r="C16" s="51" t="str">
        <f>IF(ISBLANK(H16),"",instructions!$C$30)</f>
        <v/>
      </c>
      <c r="D16" s="51" t="str">
        <f t="shared" si="0"/>
        <v/>
      </c>
      <c r="E16" s="52" t="str">
        <f>IF(ISBLANK(H16),"",instructions!$C$34)</f>
        <v/>
      </c>
      <c r="F16" s="52" t="str">
        <f>IF(ISBLANK(H16),"",instructions!$C$36)</f>
        <v/>
      </c>
      <c r="G16" s="52" t="str">
        <f t="shared" si="1"/>
        <v/>
      </c>
      <c r="H16" s="5"/>
      <c r="I16" s="5"/>
      <c r="J16" s="5"/>
      <c r="K16" s="5"/>
      <c r="L16" s="61" t="str">
        <f>IFERROR(IF(ISBLANK(K16),"",IF(K16/instructions!$C$44&lt;(instructions!$C$53/100),0,IF(K16/instructions!$C$44&lt;(instructions!$C$52/100),1,IF(K16/instructions!$C$44&lt;(instructions!$C$51/100),2,IF(K16/instructions!$C$44&lt;(instructions!$C$50/100),3,4))))),"")</f>
        <v/>
      </c>
      <c r="M16" s="5"/>
      <c r="N16" s="5"/>
      <c r="O16" s="61" t="str">
        <f>IFERROR(IF(ISBLANK(N16),"",IF(N16/instructions!$C$45&lt;(instructions!$C$53/100),0,IF(N16/instructions!$C$45&lt;(instructions!$C$52/100),1,IF(N16/instructions!$C$45&lt;(instructions!$C$51/100),2,IF(N16/instructions!$C$45&lt;(instructions!$C$50/100),3,4))))),"")</f>
        <v/>
      </c>
      <c r="P16" s="5"/>
      <c r="Q16" s="5"/>
      <c r="R16" s="61" t="str">
        <f>IFERROR(IF(ISBLANK(Q16),"",IF(Q16/instructions!$C$46&lt;(instructions!$C$53/100),0,IF(Q16/instructions!$C$46&lt;(instructions!$C$52/100),1,IF(Q16/instructions!$C$46&lt;(instructions!$C$51/100),2,IF(Q16/instructions!$C$46&lt;(instructions!$C$50/100),3,4))))),"")</f>
        <v/>
      </c>
      <c r="S16" s="5"/>
      <c r="T16" s="5"/>
      <c r="U16" s="61" t="str">
        <f>IFERROR(IF(ISBLANK(T16),"",IF(T16/instructions!$C$47&lt;(instructions!$C$53/100),0,IF(T16/instructions!$C$47&lt;(instructions!$C$52/100),1,IF(T16/instructions!$C$47&lt;(instructions!$C$51/100),2,IF(T16/instructions!$C$47&lt;(instructions!$C$50/100),3,4))))),"")</f>
        <v/>
      </c>
      <c r="V16" s="56" t="str">
        <f t="shared" si="2"/>
        <v/>
      </c>
      <c r="W16" s="57" t="str">
        <f t="shared" si="3"/>
        <v/>
      </c>
    </row>
    <row r="17" spans="1:23" ht="22" customHeight="1">
      <c r="A17" s="50" t="str">
        <f>IF(ISBLANK(H17),"",instructions!$C$26)</f>
        <v/>
      </c>
      <c r="B17" s="56" t="str">
        <f>IF(ISBLANK(H17),"",instructions!$C$28)</f>
        <v/>
      </c>
      <c r="C17" s="51" t="str">
        <f>IF(ISBLANK(H17),"",instructions!$C$30)</f>
        <v/>
      </c>
      <c r="D17" s="51" t="str">
        <f t="shared" si="0"/>
        <v/>
      </c>
      <c r="E17" s="52" t="str">
        <f>IF(ISBLANK(H17),"",instructions!$C$34)</f>
        <v/>
      </c>
      <c r="F17" s="52" t="str">
        <f>IF(ISBLANK(H17),"",instructions!$C$36)</f>
        <v/>
      </c>
      <c r="G17" s="52" t="str">
        <f t="shared" si="1"/>
        <v/>
      </c>
      <c r="H17" s="5"/>
      <c r="I17" s="5"/>
      <c r="J17" s="5"/>
      <c r="K17" s="5"/>
      <c r="L17" s="61" t="str">
        <f>IFERROR(IF(ISBLANK(K17),"",IF(K17/instructions!$C$44&lt;(instructions!$C$53/100),0,IF(K17/instructions!$C$44&lt;(instructions!$C$52/100),1,IF(K17/instructions!$C$44&lt;(instructions!$C$51/100),2,IF(K17/instructions!$C$44&lt;(instructions!$C$50/100),3,4))))),"")</f>
        <v/>
      </c>
      <c r="M17" s="5"/>
      <c r="N17" s="5"/>
      <c r="O17" s="61" t="str">
        <f>IFERROR(IF(ISBLANK(N17),"",IF(N17/instructions!$C$45&lt;(instructions!$C$53/100),0,IF(N17/instructions!$C$45&lt;(instructions!$C$52/100),1,IF(N17/instructions!$C$45&lt;(instructions!$C$51/100),2,IF(N17/instructions!$C$45&lt;(instructions!$C$50/100),3,4))))),"")</f>
        <v/>
      </c>
      <c r="P17" s="5"/>
      <c r="Q17" s="5"/>
      <c r="R17" s="61" t="str">
        <f>IFERROR(IF(ISBLANK(Q17),"",IF(Q17/instructions!$C$46&lt;(instructions!$C$53/100),0,IF(Q17/instructions!$C$46&lt;(instructions!$C$52/100),1,IF(Q17/instructions!$C$46&lt;(instructions!$C$51/100),2,IF(Q17/instructions!$C$46&lt;(instructions!$C$50/100),3,4))))),"")</f>
        <v/>
      </c>
      <c r="S17" s="5"/>
      <c r="T17" s="5"/>
      <c r="U17" s="61" t="str">
        <f>IFERROR(IF(ISBLANK(T17),"",IF(T17/instructions!$C$47&lt;(instructions!$C$53/100),0,IF(T17/instructions!$C$47&lt;(instructions!$C$52/100),1,IF(T17/instructions!$C$47&lt;(instructions!$C$51/100),2,IF(T17/instructions!$C$47&lt;(instructions!$C$50/100),3,4))))),"")</f>
        <v/>
      </c>
      <c r="V17" s="56" t="str">
        <f t="shared" si="2"/>
        <v/>
      </c>
      <c r="W17" s="57" t="str">
        <f t="shared" si="3"/>
        <v/>
      </c>
    </row>
    <row r="18" spans="1:23" ht="22" customHeight="1">
      <c r="A18" s="50" t="str">
        <f>IF(ISBLANK(H18),"",instructions!$C$26)</f>
        <v/>
      </c>
      <c r="B18" s="56" t="str">
        <f>IF(ISBLANK(H18),"",instructions!$C$28)</f>
        <v/>
      </c>
      <c r="C18" s="51" t="str">
        <f>IF(ISBLANK(H18),"",instructions!$C$30)</f>
        <v/>
      </c>
      <c r="D18" s="51" t="str">
        <f t="shared" si="0"/>
        <v/>
      </c>
      <c r="E18" s="52" t="str">
        <f>IF(ISBLANK(H18),"",instructions!$C$34)</f>
        <v/>
      </c>
      <c r="F18" s="52" t="str">
        <f>IF(ISBLANK(H18),"",instructions!$C$36)</f>
        <v/>
      </c>
      <c r="G18" s="52" t="str">
        <f t="shared" si="1"/>
        <v/>
      </c>
      <c r="H18" s="5"/>
      <c r="I18" s="5"/>
      <c r="J18" s="5"/>
      <c r="K18" s="5"/>
      <c r="L18" s="61" t="str">
        <f>IFERROR(IF(ISBLANK(K18),"",IF(K18/instructions!$C$44&lt;(instructions!$C$53/100),0,IF(K18/instructions!$C$44&lt;(instructions!$C$52/100),1,IF(K18/instructions!$C$44&lt;(instructions!$C$51/100),2,IF(K18/instructions!$C$44&lt;(instructions!$C$50/100),3,4))))),"")</f>
        <v/>
      </c>
      <c r="M18" s="5"/>
      <c r="N18" s="5"/>
      <c r="O18" s="61" t="str">
        <f>IFERROR(IF(ISBLANK(N18),"",IF(N18/instructions!$C$45&lt;(instructions!$C$53/100),0,IF(N18/instructions!$C$45&lt;(instructions!$C$52/100),1,IF(N18/instructions!$C$45&lt;(instructions!$C$51/100),2,IF(N18/instructions!$C$45&lt;(instructions!$C$50/100),3,4))))),"")</f>
        <v/>
      </c>
      <c r="P18" s="5"/>
      <c r="Q18" s="5"/>
      <c r="R18" s="61" t="str">
        <f>IFERROR(IF(ISBLANK(Q18),"",IF(Q18/instructions!$C$46&lt;(instructions!$C$53/100),0,IF(Q18/instructions!$C$46&lt;(instructions!$C$52/100),1,IF(Q18/instructions!$C$46&lt;(instructions!$C$51/100),2,IF(Q18/instructions!$C$46&lt;(instructions!$C$50/100),3,4))))),"")</f>
        <v/>
      </c>
      <c r="S18" s="5"/>
      <c r="T18" s="5"/>
      <c r="U18" s="61" t="str">
        <f>IFERROR(IF(ISBLANK(T18),"",IF(T18/instructions!$C$47&lt;(instructions!$C$53/100),0,IF(T18/instructions!$C$47&lt;(instructions!$C$52/100),1,IF(T18/instructions!$C$47&lt;(instructions!$C$51/100),2,IF(T18/instructions!$C$47&lt;(instructions!$C$50/100),3,4))))),"")</f>
        <v/>
      </c>
      <c r="V18" s="56" t="str">
        <f t="shared" si="2"/>
        <v/>
      </c>
      <c r="W18" s="57" t="str">
        <f t="shared" si="3"/>
        <v/>
      </c>
    </row>
    <row r="19" spans="1:23" ht="22" customHeight="1">
      <c r="A19" s="50" t="str">
        <f>IF(ISBLANK(H19),"",instructions!$C$26)</f>
        <v/>
      </c>
      <c r="B19" s="56" t="str">
        <f>IF(ISBLANK(H19),"",instructions!$C$28)</f>
        <v/>
      </c>
      <c r="C19" s="51" t="str">
        <f>IF(ISBLANK(H19),"",instructions!$C$30)</f>
        <v/>
      </c>
      <c r="D19" s="51" t="str">
        <f t="shared" si="0"/>
        <v/>
      </c>
      <c r="E19" s="52" t="str">
        <f>IF(ISBLANK(H19),"",instructions!$C$34)</f>
        <v/>
      </c>
      <c r="F19" s="52" t="str">
        <f>IF(ISBLANK(H19),"",instructions!$C$36)</f>
        <v/>
      </c>
      <c r="G19" s="52" t="str">
        <f t="shared" si="1"/>
        <v/>
      </c>
      <c r="H19" s="5"/>
      <c r="I19" s="5"/>
      <c r="J19" s="5"/>
      <c r="K19" s="5"/>
      <c r="L19" s="61" t="str">
        <f>IFERROR(IF(ISBLANK(K19),"",IF(K19/instructions!$C$44&lt;(instructions!$C$53/100),0,IF(K19/instructions!$C$44&lt;(instructions!$C$52/100),1,IF(K19/instructions!$C$44&lt;(instructions!$C$51/100),2,IF(K19/instructions!$C$44&lt;(instructions!$C$50/100),3,4))))),"")</f>
        <v/>
      </c>
      <c r="M19" s="5"/>
      <c r="N19" s="5"/>
      <c r="O19" s="61" t="str">
        <f>IFERROR(IF(ISBLANK(N19),"",IF(N19/instructions!$C$45&lt;(instructions!$C$53/100),0,IF(N19/instructions!$C$45&lt;(instructions!$C$52/100),1,IF(N19/instructions!$C$45&lt;(instructions!$C$51/100),2,IF(N19/instructions!$C$45&lt;(instructions!$C$50/100),3,4))))),"")</f>
        <v/>
      </c>
      <c r="P19" s="5"/>
      <c r="Q19" s="5"/>
      <c r="R19" s="61" t="str">
        <f>IFERROR(IF(ISBLANK(Q19),"",IF(Q19/instructions!$C$46&lt;(instructions!$C$53/100),0,IF(Q19/instructions!$C$46&lt;(instructions!$C$52/100),1,IF(Q19/instructions!$C$46&lt;(instructions!$C$51/100),2,IF(Q19/instructions!$C$46&lt;(instructions!$C$50/100),3,4))))),"")</f>
        <v/>
      </c>
      <c r="S19" s="5"/>
      <c r="T19" s="5"/>
      <c r="U19" s="61" t="str">
        <f>IFERROR(IF(ISBLANK(T19),"",IF(T19/instructions!$C$47&lt;(instructions!$C$53/100),0,IF(T19/instructions!$C$47&lt;(instructions!$C$52/100),1,IF(T19/instructions!$C$47&lt;(instructions!$C$51/100),2,IF(T19/instructions!$C$47&lt;(instructions!$C$50/100),3,4))))),"")</f>
        <v/>
      </c>
      <c r="V19" s="56" t="str">
        <f t="shared" si="2"/>
        <v/>
      </c>
      <c r="W19" s="57" t="str">
        <f t="shared" si="3"/>
        <v/>
      </c>
    </row>
    <row r="20" spans="1:23" ht="22" customHeight="1">
      <c r="A20" s="50" t="str">
        <f>IF(ISBLANK(H20),"",instructions!$C$26)</f>
        <v/>
      </c>
      <c r="B20" s="56" t="str">
        <f>IF(ISBLANK(H20),"",instructions!$C$28)</f>
        <v/>
      </c>
      <c r="C20" s="51" t="str">
        <f>IF(ISBLANK(H20),"",instructions!$C$30)</f>
        <v/>
      </c>
      <c r="D20" s="51" t="str">
        <f t="shared" si="0"/>
        <v/>
      </c>
      <c r="E20" s="52" t="str">
        <f>IF(ISBLANK(H20),"",instructions!$C$34)</f>
        <v/>
      </c>
      <c r="F20" s="52" t="str">
        <f>IF(ISBLANK(H20),"",instructions!$C$36)</f>
        <v/>
      </c>
      <c r="G20" s="52" t="str">
        <f t="shared" si="1"/>
        <v/>
      </c>
      <c r="H20" s="5"/>
      <c r="I20" s="5"/>
      <c r="J20" s="5"/>
      <c r="K20" s="5"/>
      <c r="L20" s="61" t="str">
        <f>IFERROR(IF(ISBLANK(K20),"",IF(K20/instructions!$C$44&lt;(instructions!$C$53/100),0,IF(K20/instructions!$C$44&lt;(instructions!$C$52/100),1,IF(K20/instructions!$C$44&lt;(instructions!$C$51/100),2,IF(K20/instructions!$C$44&lt;(instructions!$C$50/100),3,4))))),"")</f>
        <v/>
      </c>
      <c r="M20" s="5"/>
      <c r="N20" s="5"/>
      <c r="O20" s="61" t="str">
        <f>IFERROR(IF(ISBLANK(N20),"",IF(N20/instructions!$C$45&lt;(instructions!$C$53/100),0,IF(N20/instructions!$C$45&lt;(instructions!$C$52/100),1,IF(N20/instructions!$C$45&lt;(instructions!$C$51/100),2,IF(N20/instructions!$C$45&lt;(instructions!$C$50/100),3,4))))),"")</f>
        <v/>
      </c>
      <c r="P20" s="5"/>
      <c r="Q20" s="5"/>
      <c r="R20" s="61" t="str">
        <f>IFERROR(IF(ISBLANK(Q20),"",IF(Q20/instructions!$C$46&lt;(instructions!$C$53/100),0,IF(Q20/instructions!$C$46&lt;(instructions!$C$52/100),1,IF(Q20/instructions!$C$46&lt;(instructions!$C$51/100),2,IF(Q20/instructions!$C$46&lt;(instructions!$C$50/100),3,4))))),"")</f>
        <v/>
      </c>
      <c r="S20" s="5"/>
      <c r="T20" s="5"/>
      <c r="U20" s="61" t="str">
        <f>IFERROR(IF(ISBLANK(T20),"",IF(T20/instructions!$C$47&lt;(instructions!$C$53/100),0,IF(T20/instructions!$C$47&lt;(instructions!$C$52/100),1,IF(T20/instructions!$C$47&lt;(instructions!$C$51/100),2,IF(T20/instructions!$C$47&lt;(instructions!$C$50/100),3,4))))),"")</f>
        <v/>
      </c>
      <c r="V20" s="56" t="str">
        <f t="shared" si="2"/>
        <v/>
      </c>
      <c r="W20" s="57" t="str">
        <f t="shared" si="3"/>
        <v/>
      </c>
    </row>
    <row r="21" spans="1:23" ht="22" customHeight="1">
      <c r="A21" s="50" t="str">
        <f>IF(ISBLANK(H21),"",instructions!$C$26)</f>
        <v/>
      </c>
      <c r="B21" s="56" t="str">
        <f>IF(ISBLANK(H21),"",instructions!$C$28)</f>
        <v/>
      </c>
      <c r="C21" s="51" t="str">
        <f>IF(ISBLANK(H21),"",instructions!$C$30)</f>
        <v/>
      </c>
      <c r="D21" s="51" t="str">
        <f t="shared" si="0"/>
        <v/>
      </c>
      <c r="E21" s="52" t="str">
        <f>IF(ISBLANK(H21),"",instructions!$C$34)</f>
        <v/>
      </c>
      <c r="F21" s="52" t="str">
        <f>IF(ISBLANK(H21),"",instructions!$C$36)</f>
        <v/>
      </c>
      <c r="G21" s="52" t="str">
        <f t="shared" si="1"/>
        <v/>
      </c>
      <c r="H21" s="5"/>
      <c r="I21" s="5"/>
      <c r="J21" s="5"/>
      <c r="K21" s="5"/>
      <c r="L21" s="61" t="str">
        <f>IFERROR(IF(ISBLANK(K21),"",IF(K21/instructions!$C$44&lt;(instructions!$C$53/100),0,IF(K21/instructions!$C$44&lt;(instructions!$C$52/100),1,IF(K21/instructions!$C$44&lt;(instructions!$C$51/100),2,IF(K21/instructions!$C$44&lt;(instructions!$C$50/100),3,4))))),"")</f>
        <v/>
      </c>
      <c r="M21" s="5"/>
      <c r="N21" s="5"/>
      <c r="O21" s="61" t="str">
        <f>IFERROR(IF(ISBLANK(N21),"",IF(N21/instructions!$C$45&lt;(instructions!$C$53/100),0,IF(N21/instructions!$C$45&lt;(instructions!$C$52/100),1,IF(N21/instructions!$C$45&lt;(instructions!$C$51/100),2,IF(N21/instructions!$C$45&lt;(instructions!$C$50/100),3,4))))),"")</f>
        <v/>
      </c>
      <c r="P21" s="5"/>
      <c r="Q21" s="5"/>
      <c r="R21" s="61" t="str">
        <f>IFERROR(IF(ISBLANK(Q21),"",IF(Q21/instructions!$C$46&lt;(instructions!$C$53/100),0,IF(Q21/instructions!$C$46&lt;(instructions!$C$52/100),1,IF(Q21/instructions!$C$46&lt;(instructions!$C$51/100),2,IF(Q21/instructions!$C$46&lt;(instructions!$C$50/100),3,4))))),"")</f>
        <v/>
      </c>
      <c r="S21" s="5"/>
      <c r="T21" s="5"/>
      <c r="U21" s="61" t="str">
        <f>IFERROR(IF(ISBLANK(T21),"",IF(T21/instructions!$C$47&lt;(instructions!$C$53/100),0,IF(T21/instructions!$C$47&lt;(instructions!$C$52/100),1,IF(T21/instructions!$C$47&lt;(instructions!$C$51/100),2,IF(T21/instructions!$C$47&lt;(instructions!$C$50/100),3,4))))),"")</f>
        <v/>
      </c>
      <c r="V21" s="56" t="str">
        <f t="shared" si="2"/>
        <v/>
      </c>
      <c r="W21" s="57" t="str">
        <f t="shared" si="3"/>
        <v/>
      </c>
    </row>
    <row r="22" spans="1:23" ht="22" customHeight="1">
      <c r="A22" s="50" t="str">
        <f>IF(ISBLANK(H22),"",instructions!$C$26)</f>
        <v/>
      </c>
      <c r="B22" s="56" t="str">
        <f>IF(ISBLANK(H22),"",instructions!$C$28)</f>
        <v/>
      </c>
      <c r="C22" s="51" t="str">
        <f>IF(ISBLANK(H22),"",instructions!$C$30)</f>
        <v/>
      </c>
      <c r="D22" s="51" t="str">
        <f t="shared" si="0"/>
        <v/>
      </c>
      <c r="E22" s="52" t="str">
        <f>IF(ISBLANK(H22),"",instructions!$C$34)</f>
        <v/>
      </c>
      <c r="F22" s="52" t="str">
        <f>IF(ISBLANK(H22),"",instructions!$C$36)</f>
        <v/>
      </c>
      <c r="G22" s="52" t="str">
        <f t="shared" si="1"/>
        <v/>
      </c>
      <c r="H22" s="5"/>
      <c r="I22" s="5"/>
      <c r="J22" s="5"/>
      <c r="K22" s="5"/>
      <c r="L22" s="61" t="str">
        <f>IFERROR(IF(ISBLANK(K22),"",IF(K22/instructions!$C$44&lt;(instructions!$C$53/100),0,IF(K22/instructions!$C$44&lt;(instructions!$C$52/100),1,IF(K22/instructions!$C$44&lt;(instructions!$C$51/100),2,IF(K22/instructions!$C$44&lt;(instructions!$C$50/100),3,4))))),"")</f>
        <v/>
      </c>
      <c r="M22" s="5"/>
      <c r="N22" s="5"/>
      <c r="O22" s="61" t="str">
        <f>IFERROR(IF(ISBLANK(N22),"",IF(N22/instructions!$C$45&lt;(instructions!$C$53/100),0,IF(N22/instructions!$C$45&lt;(instructions!$C$52/100),1,IF(N22/instructions!$C$45&lt;(instructions!$C$51/100),2,IF(N22/instructions!$C$45&lt;(instructions!$C$50/100),3,4))))),"")</f>
        <v/>
      </c>
      <c r="P22" s="5"/>
      <c r="Q22" s="5"/>
      <c r="R22" s="61" t="str">
        <f>IFERROR(IF(ISBLANK(Q22),"",IF(Q22/instructions!$C$46&lt;(instructions!$C$53/100),0,IF(Q22/instructions!$C$46&lt;(instructions!$C$52/100),1,IF(Q22/instructions!$C$46&lt;(instructions!$C$51/100),2,IF(Q22/instructions!$C$46&lt;(instructions!$C$50/100),3,4))))),"")</f>
        <v/>
      </c>
      <c r="S22" s="5"/>
      <c r="T22" s="5"/>
      <c r="U22" s="61" t="str">
        <f>IFERROR(IF(ISBLANK(T22),"",IF(T22/instructions!$C$47&lt;(instructions!$C$53/100),0,IF(T22/instructions!$C$47&lt;(instructions!$C$52/100),1,IF(T22/instructions!$C$47&lt;(instructions!$C$51/100),2,IF(T22/instructions!$C$47&lt;(instructions!$C$50/100),3,4))))),"")</f>
        <v/>
      </c>
      <c r="V22" s="56" t="str">
        <f t="shared" si="2"/>
        <v/>
      </c>
      <c r="W22" s="57" t="str">
        <f t="shared" si="3"/>
        <v/>
      </c>
    </row>
    <row r="23" spans="1:23" ht="22" customHeight="1">
      <c r="A23" s="50" t="str">
        <f>IF(ISBLANK(H23),"",instructions!$C$26)</f>
        <v/>
      </c>
      <c r="B23" s="56" t="str">
        <f>IF(ISBLANK(H23),"",instructions!$C$28)</f>
        <v/>
      </c>
      <c r="C23" s="51" t="str">
        <f>IF(ISBLANK(H23),"",instructions!$C$30)</f>
        <v/>
      </c>
      <c r="D23" s="51" t="str">
        <f t="shared" si="0"/>
        <v/>
      </c>
      <c r="E23" s="52" t="str">
        <f>IF(ISBLANK(H23),"",instructions!$C$34)</f>
        <v/>
      </c>
      <c r="F23" s="52" t="str">
        <f>IF(ISBLANK(H23),"",instructions!$C$36)</f>
        <v/>
      </c>
      <c r="G23" s="52" t="str">
        <f t="shared" si="1"/>
        <v/>
      </c>
      <c r="H23" s="5"/>
      <c r="I23" s="5"/>
      <c r="J23" s="5"/>
      <c r="K23" s="5"/>
      <c r="L23" s="61" t="str">
        <f>IFERROR(IF(ISBLANK(K23),"",IF(K23/instructions!$C$44&lt;(instructions!$C$53/100),0,IF(K23/instructions!$C$44&lt;(instructions!$C$52/100),1,IF(K23/instructions!$C$44&lt;(instructions!$C$51/100),2,IF(K23/instructions!$C$44&lt;(instructions!$C$50/100),3,4))))),"")</f>
        <v/>
      </c>
      <c r="M23" s="5"/>
      <c r="N23" s="5"/>
      <c r="O23" s="61" t="str">
        <f>IFERROR(IF(ISBLANK(N23),"",IF(N23/instructions!$C$45&lt;(instructions!$C$53/100),0,IF(N23/instructions!$C$45&lt;(instructions!$C$52/100),1,IF(N23/instructions!$C$45&lt;(instructions!$C$51/100),2,IF(N23/instructions!$C$45&lt;(instructions!$C$50/100),3,4))))),"")</f>
        <v/>
      </c>
      <c r="P23" s="5"/>
      <c r="Q23" s="5"/>
      <c r="R23" s="61" t="str">
        <f>IFERROR(IF(ISBLANK(Q23),"",IF(Q23/instructions!$C$46&lt;(instructions!$C$53/100),0,IF(Q23/instructions!$C$46&lt;(instructions!$C$52/100),1,IF(Q23/instructions!$C$46&lt;(instructions!$C$51/100),2,IF(Q23/instructions!$C$46&lt;(instructions!$C$50/100),3,4))))),"")</f>
        <v/>
      </c>
      <c r="S23" s="5"/>
      <c r="T23" s="5"/>
      <c r="U23" s="61" t="str">
        <f>IFERROR(IF(ISBLANK(T23),"",IF(T23/instructions!$C$47&lt;(instructions!$C$53/100),0,IF(T23/instructions!$C$47&lt;(instructions!$C$52/100),1,IF(T23/instructions!$C$47&lt;(instructions!$C$51/100),2,IF(T23/instructions!$C$47&lt;(instructions!$C$50/100),3,4))))),"")</f>
        <v/>
      </c>
      <c r="V23" s="56" t="str">
        <f t="shared" si="2"/>
        <v/>
      </c>
      <c r="W23" s="57" t="str">
        <f t="shared" si="3"/>
        <v/>
      </c>
    </row>
    <row r="24" spans="1:23" ht="22" customHeight="1">
      <c r="A24" s="50" t="str">
        <f>IF(ISBLANK(H24),"",instructions!$C$26)</f>
        <v/>
      </c>
      <c r="B24" s="56" t="str">
        <f>IF(ISBLANK(H24),"",instructions!$C$28)</f>
        <v/>
      </c>
      <c r="C24" s="51" t="str">
        <f>IF(ISBLANK(H24),"",instructions!$C$30)</f>
        <v/>
      </c>
      <c r="D24" s="51" t="str">
        <f t="shared" si="0"/>
        <v/>
      </c>
      <c r="E24" s="52" t="str">
        <f>IF(ISBLANK(H24),"",instructions!$C$34)</f>
        <v/>
      </c>
      <c r="F24" s="52" t="str">
        <f>IF(ISBLANK(H24),"",instructions!$C$36)</f>
        <v/>
      </c>
      <c r="G24" s="52" t="str">
        <f t="shared" si="1"/>
        <v/>
      </c>
      <c r="H24" s="5"/>
      <c r="I24" s="5"/>
      <c r="J24" s="5"/>
      <c r="K24" s="5"/>
      <c r="L24" s="61" t="str">
        <f>IFERROR(IF(ISBLANK(K24),"",IF(K24/instructions!$C$44&lt;(instructions!$C$53/100),0,IF(K24/instructions!$C$44&lt;(instructions!$C$52/100),1,IF(K24/instructions!$C$44&lt;(instructions!$C$51/100),2,IF(K24/instructions!$C$44&lt;(instructions!$C$50/100),3,4))))),"")</f>
        <v/>
      </c>
      <c r="M24" s="5"/>
      <c r="N24" s="5"/>
      <c r="O24" s="61" t="str">
        <f>IFERROR(IF(ISBLANK(N24),"",IF(N24/instructions!$C$45&lt;(instructions!$C$53/100),0,IF(N24/instructions!$C$45&lt;(instructions!$C$52/100),1,IF(N24/instructions!$C$45&lt;(instructions!$C$51/100),2,IF(N24/instructions!$C$45&lt;(instructions!$C$50/100),3,4))))),"")</f>
        <v/>
      </c>
      <c r="P24" s="5"/>
      <c r="Q24" s="5"/>
      <c r="R24" s="61" t="str">
        <f>IFERROR(IF(ISBLANK(Q24),"",IF(Q24/instructions!$C$46&lt;(instructions!$C$53/100),0,IF(Q24/instructions!$C$46&lt;(instructions!$C$52/100),1,IF(Q24/instructions!$C$46&lt;(instructions!$C$51/100),2,IF(Q24/instructions!$C$46&lt;(instructions!$C$50/100),3,4))))),"")</f>
        <v/>
      </c>
      <c r="S24" s="5"/>
      <c r="T24" s="5"/>
      <c r="U24" s="61" t="str">
        <f>IFERROR(IF(ISBLANK(T24),"",IF(T24/instructions!$C$47&lt;(instructions!$C$53/100),0,IF(T24/instructions!$C$47&lt;(instructions!$C$52/100),1,IF(T24/instructions!$C$47&lt;(instructions!$C$51/100),2,IF(T24/instructions!$C$47&lt;(instructions!$C$50/100),3,4))))),"")</f>
        <v/>
      </c>
      <c r="V24" s="56" t="str">
        <f t="shared" si="2"/>
        <v/>
      </c>
      <c r="W24" s="57" t="str">
        <f t="shared" si="3"/>
        <v/>
      </c>
    </row>
    <row r="25" spans="1:23" ht="22" customHeight="1">
      <c r="A25" s="50" t="str">
        <f>IF(ISBLANK(H25),"",instructions!$C$26)</f>
        <v/>
      </c>
      <c r="B25" s="56" t="str">
        <f>IF(ISBLANK(H25),"",instructions!$C$28)</f>
        <v/>
      </c>
      <c r="C25" s="51" t="str">
        <f>IF(ISBLANK(H25),"",instructions!$C$30)</f>
        <v/>
      </c>
      <c r="D25" s="51" t="str">
        <f t="shared" si="0"/>
        <v/>
      </c>
      <c r="E25" s="52" t="str">
        <f>IF(ISBLANK(H25),"",instructions!$C$34)</f>
        <v/>
      </c>
      <c r="F25" s="52" t="str">
        <f>IF(ISBLANK(H25),"",instructions!$C$36)</f>
        <v/>
      </c>
      <c r="G25" s="52" t="str">
        <f t="shared" si="1"/>
        <v/>
      </c>
      <c r="H25" s="5"/>
      <c r="I25" s="5"/>
      <c r="J25" s="5"/>
      <c r="K25" s="5"/>
      <c r="L25" s="61" t="str">
        <f>IFERROR(IF(ISBLANK(K25),"",IF(K25/instructions!$C$44&lt;(instructions!$C$53/100),0,IF(K25/instructions!$C$44&lt;(instructions!$C$52/100),1,IF(K25/instructions!$C$44&lt;(instructions!$C$51/100),2,IF(K25/instructions!$C$44&lt;(instructions!$C$50/100),3,4))))),"")</f>
        <v/>
      </c>
      <c r="M25" s="5"/>
      <c r="N25" s="5"/>
      <c r="O25" s="61" t="str">
        <f>IFERROR(IF(ISBLANK(N25),"",IF(N25/instructions!$C$45&lt;(instructions!$C$53/100),0,IF(N25/instructions!$C$45&lt;(instructions!$C$52/100),1,IF(N25/instructions!$C$45&lt;(instructions!$C$51/100),2,IF(N25/instructions!$C$45&lt;(instructions!$C$50/100),3,4))))),"")</f>
        <v/>
      </c>
      <c r="P25" s="5"/>
      <c r="Q25" s="5"/>
      <c r="R25" s="61" t="str">
        <f>IFERROR(IF(ISBLANK(Q25),"",IF(Q25/instructions!$C$46&lt;(instructions!$C$53/100),0,IF(Q25/instructions!$C$46&lt;(instructions!$C$52/100),1,IF(Q25/instructions!$C$46&lt;(instructions!$C$51/100),2,IF(Q25/instructions!$C$46&lt;(instructions!$C$50/100),3,4))))),"")</f>
        <v/>
      </c>
      <c r="S25" s="5"/>
      <c r="T25" s="5"/>
      <c r="U25" s="61" t="str">
        <f>IFERROR(IF(ISBLANK(T25),"",IF(T25/instructions!$C$47&lt;(instructions!$C$53/100),0,IF(T25/instructions!$C$47&lt;(instructions!$C$52/100),1,IF(T25/instructions!$C$47&lt;(instructions!$C$51/100),2,IF(T25/instructions!$C$47&lt;(instructions!$C$50/100),3,4))))),"")</f>
        <v/>
      </c>
      <c r="V25" s="56" t="str">
        <f t="shared" si="2"/>
        <v/>
      </c>
      <c r="W25" s="57" t="str">
        <f t="shared" si="3"/>
        <v/>
      </c>
    </row>
    <row r="26" spans="1:23" ht="22" customHeight="1">
      <c r="A26" s="50" t="str">
        <f>IF(ISBLANK(H26),"",instructions!$C$26)</f>
        <v/>
      </c>
      <c r="B26" s="56" t="str">
        <f>IF(ISBLANK(H26),"",instructions!$C$28)</f>
        <v/>
      </c>
      <c r="C26" s="51" t="str">
        <f>IF(ISBLANK(H26),"",instructions!$C$30)</f>
        <v/>
      </c>
      <c r="D26" s="51" t="str">
        <f t="shared" si="0"/>
        <v/>
      </c>
      <c r="E26" s="52" t="str">
        <f>IF(ISBLANK(H26),"",instructions!$C$34)</f>
        <v/>
      </c>
      <c r="F26" s="52" t="str">
        <f>IF(ISBLANK(H26),"",instructions!$C$36)</f>
        <v/>
      </c>
      <c r="G26" s="52" t="str">
        <f t="shared" si="1"/>
        <v/>
      </c>
      <c r="H26" s="5"/>
      <c r="I26" s="5"/>
      <c r="J26" s="5"/>
      <c r="K26" s="5"/>
      <c r="L26" s="61" t="str">
        <f>IFERROR(IF(ISBLANK(K26),"",IF(K26/instructions!$C$44&lt;(instructions!$C$53/100),0,IF(K26/instructions!$C$44&lt;(instructions!$C$52/100),1,IF(K26/instructions!$C$44&lt;(instructions!$C$51/100),2,IF(K26/instructions!$C$44&lt;(instructions!$C$50/100),3,4))))),"")</f>
        <v/>
      </c>
      <c r="M26" s="5"/>
      <c r="N26" s="5"/>
      <c r="O26" s="61" t="str">
        <f>IFERROR(IF(ISBLANK(N26),"",IF(N26/instructions!$C$45&lt;(instructions!$C$53/100),0,IF(N26/instructions!$C$45&lt;(instructions!$C$52/100),1,IF(N26/instructions!$C$45&lt;(instructions!$C$51/100),2,IF(N26/instructions!$C$45&lt;(instructions!$C$50/100),3,4))))),"")</f>
        <v/>
      </c>
      <c r="P26" s="5"/>
      <c r="Q26" s="5"/>
      <c r="R26" s="61" t="str">
        <f>IFERROR(IF(ISBLANK(Q26),"",IF(Q26/instructions!$C$46&lt;(instructions!$C$53/100),0,IF(Q26/instructions!$C$46&lt;(instructions!$C$52/100),1,IF(Q26/instructions!$C$46&lt;(instructions!$C$51/100),2,IF(Q26/instructions!$C$46&lt;(instructions!$C$50/100),3,4))))),"")</f>
        <v/>
      </c>
      <c r="S26" s="5"/>
      <c r="T26" s="5"/>
      <c r="U26" s="61" t="str">
        <f>IFERROR(IF(ISBLANK(T26),"",IF(T26/instructions!$C$47&lt;(instructions!$C$53/100),0,IF(T26/instructions!$C$47&lt;(instructions!$C$52/100),1,IF(T26/instructions!$C$47&lt;(instructions!$C$51/100),2,IF(T26/instructions!$C$47&lt;(instructions!$C$50/100),3,4))))),"")</f>
        <v/>
      </c>
      <c r="V26" s="56" t="str">
        <f t="shared" si="2"/>
        <v/>
      </c>
      <c r="W26" s="57" t="str">
        <f t="shared" si="3"/>
        <v/>
      </c>
    </row>
    <row r="27" spans="1:23" ht="22" customHeight="1">
      <c r="A27" s="50" t="str">
        <f>IF(ISBLANK(H27),"",instructions!$C$26)</f>
        <v/>
      </c>
      <c r="B27" s="56" t="str">
        <f>IF(ISBLANK(H27),"",instructions!$C$28)</f>
        <v/>
      </c>
      <c r="C27" s="51" t="str">
        <f>IF(ISBLANK(H27),"",instructions!$C$30)</f>
        <v/>
      </c>
      <c r="D27" s="51" t="str">
        <f t="shared" si="0"/>
        <v/>
      </c>
      <c r="E27" s="52" t="str">
        <f>IF(ISBLANK(H27),"",instructions!$C$34)</f>
        <v/>
      </c>
      <c r="F27" s="52" t="str">
        <f>IF(ISBLANK(H27),"",instructions!$C$36)</f>
        <v/>
      </c>
      <c r="G27" s="52" t="str">
        <f t="shared" si="1"/>
        <v/>
      </c>
      <c r="H27" s="5"/>
      <c r="I27" s="5"/>
      <c r="J27" s="5"/>
      <c r="K27" s="5"/>
      <c r="L27" s="61" t="str">
        <f>IFERROR(IF(ISBLANK(K27),"",IF(K27/instructions!$C$44&lt;(instructions!$C$53/100),0,IF(K27/instructions!$C$44&lt;(instructions!$C$52/100),1,IF(K27/instructions!$C$44&lt;(instructions!$C$51/100),2,IF(K27/instructions!$C$44&lt;(instructions!$C$50/100),3,4))))),"")</f>
        <v/>
      </c>
      <c r="M27" s="71"/>
      <c r="N27" s="5"/>
      <c r="O27" s="61" t="str">
        <f>IFERROR(IF(ISBLANK(N27),"",IF(N27/instructions!$C$45&lt;(instructions!$C$53/100),0,IF(N27/instructions!$C$45&lt;(instructions!$C$52/100),1,IF(N27/instructions!$C$45&lt;(instructions!$C$51/100),2,IF(N27/instructions!$C$45&lt;(instructions!$C$50/100),3,4))))),"")</f>
        <v/>
      </c>
      <c r="P27" s="71"/>
      <c r="Q27" s="5"/>
      <c r="R27" s="61" t="str">
        <f>IFERROR(IF(ISBLANK(Q27),"",IF(Q27/instructions!$C$46&lt;(instructions!$C$53/100),0,IF(Q27/instructions!$C$46&lt;(instructions!$C$52/100),1,IF(Q27/instructions!$C$46&lt;(instructions!$C$51/100),2,IF(Q27/instructions!$C$46&lt;(instructions!$C$50/100),3,4))))),"")</f>
        <v/>
      </c>
      <c r="S27" s="71"/>
      <c r="T27" s="5"/>
      <c r="U27" s="61" t="str">
        <f>IFERROR(IF(ISBLANK(T27),"",IF(T27/instructions!$C$47&lt;(instructions!$C$53/100),0,IF(T27/instructions!$C$47&lt;(instructions!$C$52/100),1,IF(T27/instructions!$C$47&lt;(instructions!$C$51/100),2,IF(T27/instructions!$C$47&lt;(instructions!$C$50/100),3,4))))),"")</f>
        <v/>
      </c>
      <c r="V27" s="56" t="str">
        <f t="shared" si="2"/>
        <v/>
      </c>
      <c r="W27" s="57" t="str">
        <f t="shared" si="3"/>
        <v/>
      </c>
    </row>
    <row r="28" spans="1:23" ht="22" customHeight="1">
      <c r="A28" s="50" t="str">
        <f>IF(ISBLANK(H28),"",instructions!$C$26)</f>
        <v/>
      </c>
      <c r="B28" s="56" t="str">
        <f>IF(ISBLANK(H28),"",instructions!$C$28)</f>
        <v/>
      </c>
      <c r="C28" s="51" t="str">
        <f>IF(ISBLANK(H28),"",instructions!$C$30)</f>
        <v/>
      </c>
      <c r="D28" s="51" t="str">
        <f t="shared" si="0"/>
        <v/>
      </c>
      <c r="E28" s="52" t="str">
        <f>IF(ISBLANK(H28),"",instructions!$C$34)</f>
        <v/>
      </c>
      <c r="F28" s="52" t="str">
        <f>IF(ISBLANK(H28),"",instructions!$C$36)</f>
        <v/>
      </c>
      <c r="G28" s="52" t="str">
        <f t="shared" si="1"/>
        <v/>
      </c>
      <c r="H28" s="5"/>
      <c r="I28" s="5"/>
      <c r="J28" s="5"/>
      <c r="K28" s="5"/>
      <c r="L28" s="61" t="str">
        <f>IFERROR(IF(ISBLANK(K28),"",IF(K28/instructions!$C$44&lt;(instructions!$C$53/100),0,IF(K28/instructions!$C$44&lt;(instructions!$C$52/100),1,IF(K28/instructions!$C$44&lt;(instructions!$C$51/100),2,IF(K28/instructions!$C$44&lt;(instructions!$C$50/100),3,4))))),"")</f>
        <v/>
      </c>
      <c r="M28" s="71"/>
      <c r="N28" s="5"/>
      <c r="O28" s="61" t="str">
        <f>IFERROR(IF(ISBLANK(N28),"",IF(N28/instructions!$C$45&lt;(instructions!$C$53/100),0,IF(N28/instructions!$C$45&lt;(instructions!$C$52/100),1,IF(N28/instructions!$C$45&lt;(instructions!$C$51/100),2,IF(N28/instructions!$C$45&lt;(instructions!$C$50/100),3,4))))),"")</f>
        <v/>
      </c>
      <c r="P28" s="71"/>
      <c r="Q28" s="5"/>
      <c r="R28" s="61" t="str">
        <f>IFERROR(IF(ISBLANK(Q28),"",IF(Q28/instructions!$C$46&lt;(instructions!$C$53/100),0,IF(Q28/instructions!$C$46&lt;(instructions!$C$52/100),1,IF(Q28/instructions!$C$46&lt;(instructions!$C$51/100),2,IF(Q28/instructions!$C$46&lt;(instructions!$C$50/100),3,4))))),"")</f>
        <v/>
      </c>
      <c r="S28" s="71"/>
      <c r="T28" s="5"/>
      <c r="U28" s="61" t="str">
        <f>IFERROR(IF(ISBLANK(T28),"",IF(T28/instructions!$C$47&lt;(instructions!$C$53/100),0,IF(T28/instructions!$C$47&lt;(instructions!$C$52/100),1,IF(T28/instructions!$C$47&lt;(instructions!$C$51/100),2,IF(T28/instructions!$C$47&lt;(instructions!$C$50/100),3,4))))),"")</f>
        <v/>
      </c>
      <c r="V28" s="56" t="str">
        <f t="shared" si="2"/>
        <v/>
      </c>
      <c r="W28" s="57" t="str">
        <f t="shared" si="3"/>
        <v/>
      </c>
    </row>
    <row r="29" spans="1:23" ht="22" customHeight="1">
      <c r="A29" s="50" t="str">
        <f>IF(ISBLANK(H29),"",instructions!$C$26)</f>
        <v/>
      </c>
      <c r="B29" s="56" t="str">
        <f>IF(ISBLANK(H29),"",instructions!$C$28)</f>
        <v/>
      </c>
      <c r="C29" s="51" t="str">
        <f>IF(ISBLANK(H29),"",instructions!$C$30)</f>
        <v/>
      </c>
      <c r="D29" s="51" t="str">
        <f t="shared" si="0"/>
        <v/>
      </c>
      <c r="E29" s="52" t="str">
        <f>IF(ISBLANK(H29),"",instructions!$C$34)</f>
        <v/>
      </c>
      <c r="F29" s="52" t="str">
        <f>IF(ISBLANK(H29),"",instructions!$C$36)</f>
        <v/>
      </c>
      <c r="G29" s="52" t="str">
        <f t="shared" si="1"/>
        <v/>
      </c>
      <c r="H29" s="5"/>
      <c r="I29" s="5"/>
      <c r="J29" s="5"/>
      <c r="K29" s="5"/>
      <c r="L29" s="61" t="str">
        <f>IFERROR(IF(ISBLANK(K29),"",IF(K29/instructions!$C$44&lt;(instructions!$C$53/100),0,IF(K29/instructions!$C$44&lt;(instructions!$C$52/100),1,IF(K29/instructions!$C$44&lt;(instructions!$C$51/100),2,IF(K29/instructions!$C$44&lt;(instructions!$C$50/100),3,4))))),"")</f>
        <v/>
      </c>
      <c r="M29" s="71"/>
      <c r="N29" s="5"/>
      <c r="O29" s="61" t="str">
        <f>IFERROR(IF(ISBLANK(N29),"",IF(N29/instructions!$C$45&lt;(instructions!$C$53/100),0,IF(N29/instructions!$C$45&lt;(instructions!$C$52/100),1,IF(N29/instructions!$C$45&lt;(instructions!$C$51/100),2,IF(N29/instructions!$C$45&lt;(instructions!$C$50/100),3,4))))),"")</f>
        <v/>
      </c>
      <c r="P29" s="71"/>
      <c r="Q29" s="5"/>
      <c r="R29" s="61" t="str">
        <f>IFERROR(IF(ISBLANK(Q29),"",IF(Q29/instructions!$C$46&lt;(instructions!$C$53/100),0,IF(Q29/instructions!$C$46&lt;(instructions!$C$52/100),1,IF(Q29/instructions!$C$46&lt;(instructions!$C$51/100),2,IF(Q29/instructions!$C$46&lt;(instructions!$C$50/100),3,4))))),"")</f>
        <v/>
      </c>
      <c r="S29" s="71"/>
      <c r="T29" s="5"/>
      <c r="U29" s="61" t="str">
        <f>IFERROR(IF(ISBLANK(T29),"",IF(T29/instructions!$C$47&lt;(instructions!$C$53/100),0,IF(T29/instructions!$C$47&lt;(instructions!$C$52/100),1,IF(T29/instructions!$C$47&lt;(instructions!$C$51/100),2,IF(T29/instructions!$C$47&lt;(instructions!$C$50/100),3,4))))),"")</f>
        <v/>
      </c>
      <c r="V29" s="56" t="str">
        <f t="shared" si="2"/>
        <v/>
      </c>
      <c r="W29" s="57" t="str">
        <f t="shared" si="3"/>
        <v/>
      </c>
    </row>
    <row r="30" spans="1:23" ht="22" customHeight="1">
      <c r="A30" s="50" t="str">
        <f>IF(ISBLANK(H30),"",instructions!$C$26)</f>
        <v/>
      </c>
      <c r="B30" s="56" t="str">
        <f>IF(ISBLANK(H30),"",instructions!$C$28)</f>
        <v/>
      </c>
      <c r="C30" s="51" t="str">
        <f>IF(ISBLANK(H30),"",instructions!$C$30)</f>
        <v/>
      </c>
      <c r="D30" s="51" t="str">
        <f t="shared" si="0"/>
        <v/>
      </c>
      <c r="E30" s="52" t="str">
        <f>IF(ISBLANK(H30),"",instructions!$C$34)</f>
        <v/>
      </c>
      <c r="F30" s="52" t="str">
        <f>IF(ISBLANK(H30),"",instructions!$C$36)</f>
        <v/>
      </c>
      <c r="G30" s="52" t="str">
        <f t="shared" si="1"/>
        <v/>
      </c>
      <c r="H30" s="5"/>
      <c r="I30" s="5"/>
      <c r="J30" s="5"/>
      <c r="K30" s="5"/>
      <c r="L30" s="61" t="str">
        <f>IFERROR(IF(ISBLANK(K30),"",IF(K30/instructions!$C$44&lt;(instructions!$C$53/100),0,IF(K30/instructions!$C$44&lt;(instructions!$C$52/100),1,IF(K30/instructions!$C$44&lt;(instructions!$C$51/100),2,IF(K30/instructions!$C$44&lt;(instructions!$C$50/100),3,4))))),"")</f>
        <v/>
      </c>
      <c r="M30" s="71"/>
      <c r="N30" s="5"/>
      <c r="O30" s="61" t="str">
        <f>IFERROR(IF(ISBLANK(N30),"",IF(N30/instructions!$C$45&lt;(instructions!$C$53/100),0,IF(N30/instructions!$C$45&lt;(instructions!$C$52/100),1,IF(N30/instructions!$C$45&lt;(instructions!$C$51/100),2,IF(N30/instructions!$C$45&lt;(instructions!$C$50/100),3,4))))),"")</f>
        <v/>
      </c>
      <c r="P30" s="71"/>
      <c r="Q30" s="5"/>
      <c r="R30" s="61" t="str">
        <f>IFERROR(IF(ISBLANK(Q30),"",IF(Q30/instructions!$C$46&lt;(instructions!$C$53/100),0,IF(Q30/instructions!$C$46&lt;(instructions!$C$52/100),1,IF(Q30/instructions!$C$46&lt;(instructions!$C$51/100),2,IF(Q30/instructions!$C$46&lt;(instructions!$C$50/100),3,4))))),"")</f>
        <v/>
      </c>
      <c r="S30" s="71"/>
      <c r="T30" s="5"/>
      <c r="U30" s="61" t="str">
        <f>IFERROR(IF(ISBLANK(T30),"",IF(T30/instructions!$C$47&lt;(instructions!$C$53/100),0,IF(T30/instructions!$C$47&lt;(instructions!$C$52/100),1,IF(T30/instructions!$C$47&lt;(instructions!$C$51/100),2,IF(T30/instructions!$C$47&lt;(instructions!$C$50/100),3,4))))),"")</f>
        <v/>
      </c>
      <c r="V30" s="56" t="str">
        <f t="shared" si="2"/>
        <v/>
      </c>
      <c r="W30" s="57" t="str">
        <f t="shared" si="3"/>
        <v/>
      </c>
    </row>
    <row r="31" spans="1:23" ht="22" customHeight="1">
      <c r="A31" s="50" t="str">
        <f>IF(ISBLANK(H31),"",instructions!$C$26)</f>
        <v/>
      </c>
      <c r="B31" s="56" t="str">
        <f>IF(ISBLANK(H31),"",instructions!$C$28)</f>
        <v/>
      </c>
      <c r="C31" s="51" t="str">
        <f>IF(ISBLANK(H31),"",instructions!$C$30)</f>
        <v/>
      </c>
      <c r="D31" s="51" t="str">
        <f t="shared" si="0"/>
        <v/>
      </c>
      <c r="E31" s="52" t="str">
        <f>IF(ISBLANK(H31),"",instructions!$C$34)</f>
        <v/>
      </c>
      <c r="F31" s="52" t="str">
        <f>IF(ISBLANK(H31),"",instructions!$C$36)</f>
        <v/>
      </c>
      <c r="G31" s="52" t="str">
        <f t="shared" si="1"/>
        <v/>
      </c>
      <c r="H31" s="5"/>
      <c r="I31" s="5"/>
      <c r="J31" s="5"/>
      <c r="K31" s="5"/>
      <c r="L31" s="61" t="str">
        <f>IFERROR(IF(ISBLANK(K31),"",IF(K31/instructions!$C$44&lt;(instructions!$C$53/100),0,IF(K31/instructions!$C$44&lt;(instructions!$C$52/100),1,IF(K31/instructions!$C$44&lt;(instructions!$C$51/100),2,IF(K31/instructions!$C$44&lt;(instructions!$C$50/100),3,4))))),"")</f>
        <v/>
      </c>
      <c r="M31" s="71"/>
      <c r="N31" s="5"/>
      <c r="O31" s="61" t="str">
        <f>IFERROR(IF(ISBLANK(N31),"",IF(N31/instructions!$C$45&lt;(instructions!$C$53/100),0,IF(N31/instructions!$C$45&lt;(instructions!$C$52/100),1,IF(N31/instructions!$C$45&lt;(instructions!$C$51/100),2,IF(N31/instructions!$C$45&lt;(instructions!$C$50/100),3,4))))),"")</f>
        <v/>
      </c>
      <c r="P31" s="71"/>
      <c r="Q31" s="5"/>
      <c r="R31" s="61" t="str">
        <f>IFERROR(IF(ISBLANK(Q31),"",IF(Q31/instructions!$C$46&lt;(instructions!$C$53/100),0,IF(Q31/instructions!$C$46&lt;(instructions!$C$52/100),1,IF(Q31/instructions!$C$46&lt;(instructions!$C$51/100),2,IF(Q31/instructions!$C$46&lt;(instructions!$C$50/100),3,4))))),"")</f>
        <v/>
      </c>
      <c r="S31" s="71"/>
      <c r="T31" s="5"/>
      <c r="U31" s="61" t="str">
        <f>IFERROR(IF(ISBLANK(T31),"",IF(T31/instructions!$C$47&lt;(instructions!$C$53/100),0,IF(T31/instructions!$C$47&lt;(instructions!$C$52/100),1,IF(T31/instructions!$C$47&lt;(instructions!$C$51/100),2,IF(T31/instructions!$C$47&lt;(instructions!$C$50/100),3,4))))),"")</f>
        <v/>
      </c>
      <c r="V31" s="56" t="str">
        <f t="shared" si="2"/>
        <v/>
      </c>
      <c r="W31" s="57" t="str">
        <f t="shared" si="3"/>
        <v/>
      </c>
    </row>
    <row r="32" spans="1:23" ht="22" customHeight="1">
      <c r="A32" s="50" t="str">
        <f>IF(ISBLANK(H32),"",instructions!$C$26)</f>
        <v/>
      </c>
      <c r="B32" s="56" t="str">
        <f>IF(ISBLANK(H32),"",instructions!$C$28)</f>
        <v/>
      </c>
      <c r="C32" s="51" t="str">
        <f>IF(ISBLANK(H32),"",instructions!$C$30)</f>
        <v/>
      </c>
      <c r="D32" s="51" t="str">
        <f t="shared" si="0"/>
        <v/>
      </c>
      <c r="E32" s="52" t="str">
        <f>IF(ISBLANK(H32),"",instructions!$C$34)</f>
        <v/>
      </c>
      <c r="F32" s="52" t="str">
        <f>IF(ISBLANK(H32),"",instructions!$C$36)</f>
        <v/>
      </c>
      <c r="G32" s="52" t="str">
        <f t="shared" si="1"/>
        <v/>
      </c>
      <c r="H32" s="5"/>
      <c r="I32" s="5"/>
      <c r="J32" s="5"/>
      <c r="K32" s="5"/>
      <c r="L32" s="61" t="str">
        <f>IFERROR(IF(ISBLANK(K32),"",IF(K32/instructions!$C$44&lt;(instructions!$C$53/100),0,IF(K32/instructions!$C$44&lt;(instructions!$C$52/100),1,IF(K32/instructions!$C$44&lt;(instructions!$C$51/100),2,IF(K32/instructions!$C$44&lt;(instructions!$C$50/100),3,4))))),"")</f>
        <v/>
      </c>
      <c r="M32" s="71"/>
      <c r="N32" s="5"/>
      <c r="O32" s="61" t="str">
        <f>IFERROR(IF(ISBLANK(N32),"",IF(N32/instructions!$C$45&lt;(instructions!$C$53/100),0,IF(N32/instructions!$C$45&lt;(instructions!$C$52/100),1,IF(N32/instructions!$C$45&lt;(instructions!$C$51/100),2,IF(N32/instructions!$C$45&lt;(instructions!$C$50/100),3,4))))),"")</f>
        <v/>
      </c>
      <c r="P32" s="71"/>
      <c r="Q32" s="5"/>
      <c r="R32" s="61" t="str">
        <f>IFERROR(IF(ISBLANK(Q32),"",IF(Q32/instructions!$C$46&lt;(instructions!$C$53/100),0,IF(Q32/instructions!$C$46&lt;(instructions!$C$52/100),1,IF(Q32/instructions!$C$46&lt;(instructions!$C$51/100),2,IF(Q32/instructions!$C$46&lt;(instructions!$C$50/100),3,4))))),"")</f>
        <v/>
      </c>
      <c r="S32" s="71"/>
      <c r="T32" s="5"/>
      <c r="U32" s="61" t="str">
        <f>IFERROR(IF(ISBLANK(T32),"",IF(T32/instructions!$C$47&lt;(instructions!$C$53/100),0,IF(T32/instructions!$C$47&lt;(instructions!$C$52/100),1,IF(T32/instructions!$C$47&lt;(instructions!$C$51/100),2,IF(T32/instructions!$C$47&lt;(instructions!$C$50/100),3,4))))),"")</f>
        <v/>
      </c>
      <c r="V32" s="56" t="str">
        <f t="shared" si="2"/>
        <v/>
      </c>
      <c r="W32" s="57" t="str">
        <f t="shared" si="3"/>
        <v/>
      </c>
    </row>
    <row r="33" spans="1:23" ht="22" customHeight="1">
      <c r="A33" s="50" t="str">
        <f>IF(ISBLANK(H33),"",instructions!$C$26)</f>
        <v/>
      </c>
      <c r="B33" s="56" t="str">
        <f>IF(ISBLANK(H33),"",instructions!$C$28)</f>
        <v/>
      </c>
      <c r="C33" s="51" t="str">
        <f>IF(ISBLANK(H33),"",instructions!$C$30)</f>
        <v/>
      </c>
      <c r="D33" s="51" t="str">
        <f t="shared" si="0"/>
        <v/>
      </c>
      <c r="E33" s="52" t="str">
        <f>IF(ISBLANK(H33),"",instructions!$C$34)</f>
        <v/>
      </c>
      <c r="F33" s="52" t="str">
        <f>IF(ISBLANK(H33),"",instructions!$C$36)</f>
        <v/>
      </c>
      <c r="G33" s="52" t="str">
        <f t="shared" si="1"/>
        <v/>
      </c>
      <c r="H33" s="5"/>
      <c r="I33" s="5"/>
      <c r="J33" s="5"/>
      <c r="K33" s="5"/>
      <c r="L33" s="61" t="str">
        <f>IFERROR(IF(ISBLANK(K33),"",IF(K33/instructions!$C$44&lt;(instructions!$C$53/100),0,IF(K33/instructions!$C$44&lt;(instructions!$C$52/100),1,IF(K33/instructions!$C$44&lt;(instructions!$C$51/100),2,IF(K33/instructions!$C$44&lt;(instructions!$C$50/100),3,4))))),"")</f>
        <v/>
      </c>
      <c r="M33" s="71"/>
      <c r="N33" s="5"/>
      <c r="O33" s="61" t="str">
        <f>IFERROR(IF(ISBLANK(N33),"",IF(N33/instructions!$C$45&lt;(instructions!$C$53/100),0,IF(N33/instructions!$C$45&lt;(instructions!$C$52/100),1,IF(N33/instructions!$C$45&lt;(instructions!$C$51/100),2,IF(N33/instructions!$C$45&lt;(instructions!$C$50/100),3,4))))),"")</f>
        <v/>
      </c>
      <c r="P33" s="71"/>
      <c r="Q33" s="5"/>
      <c r="R33" s="61" t="str">
        <f>IFERROR(IF(ISBLANK(Q33),"",IF(Q33/instructions!$C$46&lt;(instructions!$C$53/100),0,IF(Q33/instructions!$C$46&lt;(instructions!$C$52/100),1,IF(Q33/instructions!$C$46&lt;(instructions!$C$51/100),2,IF(Q33/instructions!$C$46&lt;(instructions!$C$50/100),3,4))))),"")</f>
        <v/>
      </c>
      <c r="S33" s="71"/>
      <c r="T33" s="5"/>
      <c r="U33" s="61" t="str">
        <f>IFERROR(IF(ISBLANK(T33),"",IF(T33/instructions!$C$47&lt;(instructions!$C$53/100),0,IF(T33/instructions!$C$47&lt;(instructions!$C$52/100),1,IF(T33/instructions!$C$47&lt;(instructions!$C$51/100),2,IF(T33/instructions!$C$47&lt;(instructions!$C$50/100),3,4))))),"")</f>
        <v/>
      </c>
      <c r="V33" s="56" t="str">
        <f t="shared" si="2"/>
        <v/>
      </c>
      <c r="W33" s="57" t="str">
        <f t="shared" si="3"/>
        <v/>
      </c>
    </row>
    <row r="34" spans="1:23" ht="22" customHeight="1">
      <c r="A34" s="50" t="str">
        <f>IF(ISBLANK(H34),"",instructions!$C$26)</f>
        <v/>
      </c>
      <c r="B34" s="56" t="str">
        <f>IF(ISBLANK(H34),"",instructions!$C$28)</f>
        <v/>
      </c>
      <c r="C34" s="51" t="str">
        <f>IF(ISBLANK(H34),"",instructions!$C$30)</f>
        <v/>
      </c>
      <c r="D34" s="51" t="str">
        <f t="shared" si="0"/>
        <v/>
      </c>
      <c r="E34" s="52" t="str">
        <f>IF(ISBLANK(H34),"",instructions!$C$34)</f>
        <v/>
      </c>
      <c r="F34" s="52" t="str">
        <f>IF(ISBLANK(H34),"",instructions!$C$36)</f>
        <v/>
      </c>
      <c r="G34" s="52" t="str">
        <f t="shared" si="1"/>
        <v/>
      </c>
      <c r="H34" s="5"/>
      <c r="I34" s="5"/>
      <c r="J34" s="5"/>
      <c r="K34" s="5"/>
      <c r="L34" s="61" t="str">
        <f>IFERROR(IF(ISBLANK(K34),"",IF(K34/instructions!$C$44&lt;(instructions!$C$53/100),0,IF(K34/instructions!$C$44&lt;(instructions!$C$52/100),1,IF(K34/instructions!$C$44&lt;(instructions!$C$51/100),2,IF(K34/instructions!$C$44&lt;(instructions!$C$50/100),3,4))))),"")</f>
        <v/>
      </c>
      <c r="M34" s="71"/>
      <c r="N34" s="5"/>
      <c r="O34" s="61" t="str">
        <f>IFERROR(IF(ISBLANK(N34),"",IF(N34/instructions!$C$45&lt;(instructions!$C$53/100),0,IF(N34/instructions!$C$45&lt;(instructions!$C$52/100),1,IF(N34/instructions!$C$45&lt;(instructions!$C$51/100),2,IF(N34/instructions!$C$45&lt;(instructions!$C$50/100),3,4))))),"")</f>
        <v/>
      </c>
      <c r="P34" s="71"/>
      <c r="Q34" s="5"/>
      <c r="R34" s="61" t="str">
        <f>IFERROR(IF(ISBLANK(Q34),"",IF(Q34/instructions!$C$46&lt;(instructions!$C$53/100),0,IF(Q34/instructions!$C$46&lt;(instructions!$C$52/100),1,IF(Q34/instructions!$C$46&lt;(instructions!$C$51/100),2,IF(Q34/instructions!$C$46&lt;(instructions!$C$50/100),3,4))))),"")</f>
        <v/>
      </c>
      <c r="S34" s="71"/>
      <c r="T34" s="5"/>
      <c r="U34" s="61" t="str">
        <f>IFERROR(IF(ISBLANK(T34),"",IF(T34/instructions!$C$47&lt;(instructions!$C$53/100),0,IF(T34/instructions!$C$47&lt;(instructions!$C$52/100),1,IF(T34/instructions!$C$47&lt;(instructions!$C$51/100),2,IF(T34/instructions!$C$47&lt;(instructions!$C$50/100),3,4))))),"")</f>
        <v/>
      </c>
      <c r="V34" s="56" t="str">
        <f t="shared" si="2"/>
        <v/>
      </c>
      <c r="W34" s="57" t="str">
        <f t="shared" si="3"/>
        <v/>
      </c>
    </row>
    <row r="35" spans="1:23" ht="22" customHeight="1">
      <c r="A35" s="50" t="str">
        <f>IF(ISBLANK(H35),"",instructions!$C$26)</f>
        <v/>
      </c>
      <c r="B35" s="56" t="str">
        <f>IF(ISBLANK(H35),"",instructions!$C$28)</f>
        <v/>
      </c>
      <c r="C35" s="51" t="str">
        <f>IF(ISBLANK(H35),"",instructions!$C$30)</f>
        <v/>
      </c>
      <c r="D35" s="51" t="str">
        <f t="shared" si="0"/>
        <v/>
      </c>
      <c r="E35" s="52" t="str">
        <f>IF(ISBLANK(H35),"",instructions!$C$34)</f>
        <v/>
      </c>
      <c r="F35" s="52" t="str">
        <f>IF(ISBLANK(H35),"",instructions!$C$36)</f>
        <v/>
      </c>
      <c r="G35" s="52" t="str">
        <f t="shared" si="1"/>
        <v/>
      </c>
      <c r="H35" s="5"/>
      <c r="I35" s="5"/>
      <c r="J35" s="5"/>
      <c r="K35" s="5"/>
      <c r="L35" s="61" t="str">
        <f>IFERROR(IF(ISBLANK(K35),"",IF(K35/instructions!$C$44&lt;(instructions!$C$53/100),0,IF(K35/instructions!$C$44&lt;(instructions!$C$52/100),1,IF(K35/instructions!$C$44&lt;(instructions!$C$51/100),2,IF(K35/instructions!$C$44&lt;(instructions!$C$50/100),3,4))))),"")</f>
        <v/>
      </c>
      <c r="M35" s="71"/>
      <c r="N35" s="5"/>
      <c r="O35" s="61" t="str">
        <f>IFERROR(IF(ISBLANK(N35),"",IF(N35/instructions!$C$45&lt;(instructions!$C$53/100),0,IF(N35/instructions!$C$45&lt;(instructions!$C$52/100),1,IF(N35/instructions!$C$45&lt;(instructions!$C$51/100),2,IF(N35/instructions!$C$45&lt;(instructions!$C$50/100),3,4))))),"")</f>
        <v/>
      </c>
      <c r="P35" s="71"/>
      <c r="Q35" s="5"/>
      <c r="R35" s="61" t="str">
        <f>IFERROR(IF(ISBLANK(Q35),"",IF(Q35/instructions!$C$46&lt;(instructions!$C$53/100),0,IF(Q35/instructions!$C$46&lt;(instructions!$C$52/100),1,IF(Q35/instructions!$C$46&lt;(instructions!$C$51/100),2,IF(Q35/instructions!$C$46&lt;(instructions!$C$50/100),3,4))))),"")</f>
        <v/>
      </c>
      <c r="S35" s="71"/>
      <c r="T35" s="5"/>
      <c r="U35" s="61" t="str">
        <f>IFERROR(IF(ISBLANK(T35),"",IF(T35/instructions!$C$47&lt;(instructions!$C$53/100),0,IF(T35/instructions!$C$47&lt;(instructions!$C$52/100),1,IF(T35/instructions!$C$47&lt;(instructions!$C$51/100),2,IF(T35/instructions!$C$47&lt;(instructions!$C$50/100),3,4))))),"")</f>
        <v/>
      </c>
      <c r="V35" s="56" t="str">
        <f t="shared" si="2"/>
        <v/>
      </c>
      <c r="W35" s="57" t="str">
        <f t="shared" si="3"/>
        <v/>
      </c>
    </row>
    <row r="36" spans="1:23" ht="22" customHeight="1">
      <c r="A36" s="50" t="str">
        <f>IF(ISBLANK(H36),"",instructions!$C$26)</f>
        <v/>
      </c>
      <c r="B36" s="56" t="str">
        <f>IF(ISBLANK(H36),"",instructions!$C$28)</f>
        <v/>
      </c>
      <c r="C36" s="51" t="str">
        <f>IF(ISBLANK(H36),"",instructions!$C$30)</f>
        <v/>
      </c>
      <c r="D36" s="51" t="str">
        <f t="shared" si="0"/>
        <v/>
      </c>
      <c r="E36" s="52" t="str">
        <f>IF(ISBLANK(H36),"",instructions!$C$34)</f>
        <v/>
      </c>
      <c r="F36" s="52" t="str">
        <f>IF(ISBLANK(H36),"",instructions!$C$36)</f>
        <v/>
      </c>
      <c r="G36" s="52" t="str">
        <f t="shared" si="1"/>
        <v/>
      </c>
      <c r="H36" s="5"/>
      <c r="I36" s="5"/>
      <c r="J36" s="5"/>
      <c r="K36" s="5"/>
      <c r="L36" s="61" t="str">
        <f>IFERROR(IF(ISBLANK(K36),"",IF(K36/instructions!$C$44&lt;(instructions!$C$53/100),0,IF(K36/instructions!$C$44&lt;(instructions!$C$52/100),1,IF(K36/instructions!$C$44&lt;(instructions!$C$51/100),2,IF(K36/instructions!$C$44&lt;(instructions!$C$50/100),3,4))))),"")</f>
        <v/>
      </c>
      <c r="M36" s="71"/>
      <c r="N36" s="5"/>
      <c r="O36" s="61" t="str">
        <f>IFERROR(IF(ISBLANK(N36),"",IF(N36/instructions!$C$45&lt;(instructions!$C$53/100),0,IF(N36/instructions!$C$45&lt;(instructions!$C$52/100),1,IF(N36/instructions!$C$45&lt;(instructions!$C$51/100),2,IF(N36/instructions!$C$45&lt;(instructions!$C$50/100),3,4))))),"")</f>
        <v/>
      </c>
      <c r="P36" s="71"/>
      <c r="Q36" s="5"/>
      <c r="R36" s="61" t="str">
        <f>IFERROR(IF(ISBLANK(Q36),"",IF(Q36/instructions!$C$46&lt;(instructions!$C$53/100),0,IF(Q36/instructions!$C$46&lt;(instructions!$C$52/100),1,IF(Q36/instructions!$C$46&lt;(instructions!$C$51/100),2,IF(Q36/instructions!$C$46&lt;(instructions!$C$50/100),3,4))))),"")</f>
        <v/>
      </c>
      <c r="S36" s="71"/>
      <c r="T36" s="5"/>
      <c r="U36" s="61" t="str">
        <f>IFERROR(IF(ISBLANK(T36),"",IF(T36/instructions!$C$47&lt;(instructions!$C$53/100),0,IF(T36/instructions!$C$47&lt;(instructions!$C$52/100),1,IF(T36/instructions!$C$47&lt;(instructions!$C$51/100),2,IF(T36/instructions!$C$47&lt;(instructions!$C$50/100),3,4))))),"")</f>
        <v/>
      </c>
      <c r="V36" s="56" t="str">
        <f t="shared" si="2"/>
        <v/>
      </c>
      <c r="W36" s="57" t="str">
        <f t="shared" si="3"/>
        <v/>
      </c>
    </row>
    <row r="37" spans="1:23" ht="22" customHeight="1">
      <c r="A37" s="50" t="str">
        <f>IF(ISBLANK(H37),"",instructions!$C$26)</f>
        <v/>
      </c>
      <c r="B37" s="56" t="str">
        <f>IF(ISBLANK(H37),"",instructions!$C$28)</f>
        <v/>
      </c>
      <c r="C37" s="51" t="str">
        <f>IF(ISBLANK(H37),"",instructions!$C$30)</f>
        <v/>
      </c>
      <c r="D37" s="51" t="str">
        <f t="shared" si="0"/>
        <v/>
      </c>
      <c r="E37" s="52" t="str">
        <f>IF(ISBLANK(H37),"",instructions!$C$34)</f>
        <v/>
      </c>
      <c r="F37" s="52" t="str">
        <f>IF(ISBLANK(H37),"",instructions!$C$36)</f>
        <v/>
      </c>
      <c r="G37" s="52" t="str">
        <f t="shared" si="1"/>
        <v/>
      </c>
      <c r="H37" s="5"/>
      <c r="I37" s="5"/>
      <c r="J37" s="5"/>
      <c r="K37" s="5"/>
      <c r="L37" s="61" t="str">
        <f>IFERROR(IF(ISBLANK(K37),"",IF(K37/instructions!$C$44&lt;(instructions!$C$53/100),0,IF(K37/instructions!$C$44&lt;(instructions!$C$52/100),1,IF(K37/instructions!$C$44&lt;(instructions!$C$51/100),2,IF(K37/instructions!$C$44&lt;(instructions!$C$50/100),3,4))))),"")</f>
        <v/>
      </c>
      <c r="M37" s="71"/>
      <c r="N37" s="5"/>
      <c r="O37" s="61" t="str">
        <f>IFERROR(IF(ISBLANK(N37),"",IF(N37/instructions!$C$45&lt;(instructions!$C$53/100),0,IF(N37/instructions!$C$45&lt;(instructions!$C$52/100),1,IF(N37/instructions!$C$45&lt;(instructions!$C$51/100),2,IF(N37/instructions!$C$45&lt;(instructions!$C$50/100),3,4))))),"")</f>
        <v/>
      </c>
      <c r="P37" s="71"/>
      <c r="Q37" s="5"/>
      <c r="R37" s="61" t="str">
        <f>IFERROR(IF(ISBLANK(Q37),"",IF(Q37/instructions!$C$46&lt;(instructions!$C$53/100),0,IF(Q37/instructions!$C$46&lt;(instructions!$C$52/100),1,IF(Q37/instructions!$C$46&lt;(instructions!$C$51/100),2,IF(Q37/instructions!$C$46&lt;(instructions!$C$50/100),3,4))))),"")</f>
        <v/>
      </c>
      <c r="S37" s="71"/>
      <c r="T37" s="5"/>
      <c r="U37" s="61" t="str">
        <f>IFERROR(IF(ISBLANK(T37),"",IF(T37/instructions!$C$47&lt;(instructions!$C$53/100),0,IF(T37/instructions!$C$47&lt;(instructions!$C$52/100),1,IF(T37/instructions!$C$47&lt;(instructions!$C$51/100),2,IF(T37/instructions!$C$47&lt;(instructions!$C$50/100),3,4))))),"")</f>
        <v/>
      </c>
      <c r="V37" s="56" t="str">
        <f t="shared" si="2"/>
        <v/>
      </c>
      <c r="W37" s="57" t="str">
        <f t="shared" si="3"/>
        <v/>
      </c>
    </row>
    <row r="38" spans="1:23" ht="22" customHeight="1">
      <c r="A38" s="50" t="str">
        <f>IF(ISBLANK(H38),"",instructions!$C$26)</f>
        <v/>
      </c>
      <c r="B38" s="56" t="str">
        <f>IF(ISBLANK(H38),"",instructions!$C$28)</f>
        <v/>
      </c>
      <c r="C38" s="51" t="str">
        <f>IF(ISBLANK(H38),"",instructions!$C$30)</f>
        <v/>
      </c>
      <c r="D38" s="51" t="str">
        <f t="shared" si="0"/>
        <v/>
      </c>
      <c r="E38" s="52" t="str">
        <f>IF(ISBLANK(H38),"",instructions!$C$34)</f>
        <v/>
      </c>
      <c r="F38" s="52" t="str">
        <f>IF(ISBLANK(H38),"",instructions!$C$36)</f>
        <v/>
      </c>
      <c r="G38" s="52" t="str">
        <f t="shared" si="1"/>
        <v/>
      </c>
      <c r="H38" s="5"/>
      <c r="I38" s="5"/>
      <c r="J38" s="5"/>
      <c r="K38" s="5"/>
      <c r="L38" s="61" t="str">
        <f>IFERROR(IF(ISBLANK(K38),"",IF(K38/instructions!$C$44&lt;(instructions!$C$53/100),0,IF(K38/instructions!$C$44&lt;(instructions!$C$52/100),1,IF(K38/instructions!$C$44&lt;(instructions!$C$51/100),2,IF(K38/instructions!$C$44&lt;(instructions!$C$50/100),3,4))))),"")</f>
        <v/>
      </c>
      <c r="M38" s="71"/>
      <c r="N38" s="5"/>
      <c r="O38" s="61" t="str">
        <f>IFERROR(IF(ISBLANK(N38),"",IF(N38/instructions!$C$45&lt;(instructions!$C$53/100),0,IF(N38/instructions!$C$45&lt;(instructions!$C$52/100),1,IF(N38/instructions!$C$45&lt;(instructions!$C$51/100),2,IF(N38/instructions!$C$45&lt;(instructions!$C$50/100),3,4))))),"")</f>
        <v/>
      </c>
      <c r="P38" s="71"/>
      <c r="Q38" s="5"/>
      <c r="R38" s="61" t="str">
        <f>IFERROR(IF(ISBLANK(Q38),"",IF(Q38/instructions!$C$46&lt;(instructions!$C$53/100),0,IF(Q38/instructions!$C$46&lt;(instructions!$C$52/100),1,IF(Q38/instructions!$C$46&lt;(instructions!$C$51/100),2,IF(Q38/instructions!$C$46&lt;(instructions!$C$50/100),3,4))))),"")</f>
        <v/>
      </c>
      <c r="S38" s="71"/>
      <c r="T38" s="5"/>
      <c r="U38" s="61" t="str">
        <f>IFERROR(IF(ISBLANK(T38),"",IF(T38/instructions!$C$47&lt;(instructions!$C$53/100),0,IF(T38/instructions!$C$47&lt;(instructions!$C$52/100),1,IF(T38/instructions!$C$47&lt;(instructions!$C$51/100),2,IF(T38/instructions!$C$47&lt;(instructions!$C$50/100),3,4))))),"")</f>
        <v/>
      </c>
      <c r="V38" s="56" t="str">
        <f t="shared" si="2"/>
        <v/>
      </c>
      <c r="W38" s="57" t="str">
        <f t="shared" si="3"/>
        <v/>
      </c>
    </row>
    <row r="39" spans="1:23" ht="22" customHeight="1">
      <c r="A39" s="50" t="str">
        <f>IF(ISBLANK(H39),"",instructions!$C$26)</f>
        <v/>
      </c>
      <c r="B39" s="56" t="str">
        <f>IF(ISBLANK(H39),"",instructions!$C$28)</f>
        <v/>
      </c>
      <c r="C39" s="51" t="str">
        <f>IF(ISBLANK(H39),"",instructions!$C$30)</f>
        <v/>
      </c>
      <c r="D39" s="51" t="str">
        <f t="shared" si="0"/>
        <v/>
      </c>
      <c r="E39" s="52" t="str">
        <f>IF(ISBLANK(H39),"",instructions!$C$34)</f>
        <v/>
      </c>
      <c r="F39" s="52" t="str">
        <f>IF(ISBLANK(H39),"",instructions!$C$36)</f>
        <v/>
      </c>
      <c r="G39" s="52" t="str">
        <f t="shared" si="1"/>
        <v/>
      </c>
      <c r="H39" s="5"/>
      <c r="I39" s="5"/>
      <c r="J39" s="5"/>
      <c r="K39" s="5"/>
      <c r="L39" s="61" t="str">
        <f>IFERROR(IF(ISBLANK(K39),"",IF(K39/instructions!$C$44&lt;(instructions!$C$53/100),0,IF(K39/instructions!$C$44&lt;(instructions!$C$52/100),1,IF(K39/instructions!$C$44&lt;(instructions!$C$51/100),2,IF(K39/instructions!$C$44&lt;(instructions!$C$50/100),3,4))))),"")</f>
        <v/>
      </c>
      <c r="M39" s="71"/>
      <c r="N39" s="5"/>
      <c r="O39" s="61" t="str">
        <f>IFERROR(IF(ISBLANK(N39),"",IF(N39/instructions!$C$45&lt;(instructions!$C$53/100),0,IF(N39/instructions!$C$45&lt;(instructions!$C$52/100),1,IF(N39/instructions!$C$45&lt;(instructions!$C$51/100),2,IF(N39/instructions!$C$45&lt;(instructions!$C$50/100),3,4))))),"")</f>
        <v/>
      </c>
      <c r="P39" s="71"/>
      <c r="Q39" s="5"/>
      <c r="R39" s="61" t="str">
        <f>IFERROR(IF(ISBLANK(Q39),"",IF(Q39/instructions!$C$46&lt;(instructions!$C$53/100),0,IF(Q39/instructions!$C$46&lt;(instructions!$C$52/100),1,IF(Q39/instructions!$C$46&lt;(instructions!$C$51/100),2,IF(Q39/instructions!$C$46&lt;(instructions!$C$50/100),3,4))))),"")</f>
        <v/>
      </c>
      <c r="S39" s="71"/>
      <c r="T39" s="5"/>
      <c r="U39" s="61" t="str">
        <f>IFERROR(IF(ISBLANK(T39),"",IF(T39/instructions!$C$47&lt;(instructions!$C$53/100),0,IF(T39/instructions!$C$47&lt;(instructions!$C$52/100),1,IF(T39/instructions!$C$47&lt;(instructions!$C$51/100),2,IF(T39/instructions!$C$47&lt;(instructions!$C$50/100),3,4))))),"")</f>
        <v/>
      </c>
      <c r="V39" s="56" t="str">
        <f t="shared" si="2"/>
        <v/>
      </c>
      <c r="W39" s="57" t="str">
        <f t="shared" si="3"/>
        <v/>
      </c>
    </row>
    <row r="40" spans="1:23" ht="22" customHeight="1">
      <c r="A40" s="50" t="str">
        <f>IF(ISBLANK(H40),"",instructions!$C$26)</f>
        <v/>
      </c>
      <c r="B40" s="56" t="str">
        <f>IF(ISBLANK(H40),"",instructions!$C$28)</f>
        <v/>
      </c>
      <c r="C40" s="51" t="str">
        <f>IF(ISBLANK(H40),"",instructions!$C$30)</f>
        <v/>
      </c>
      <c r="D40" s="51" t="str">
        <f t="shared" si="0"/>
        <v/>
      </c>
      <c r="E40" s="52" t="str">
        <f>IF(ISBLANK(H40),"",instructions!$C$34)</f>
        <v/>
      </c>
      <c r="F40" s="52" t="str">
        <f>IF(ISBLANK(H40),"",instructions!$C$36)</f>
        <v/>
      </c>
      <c r="G40" s="52" t="str">
        <f t="shared" si="1"/>
        <v/>
      </c>
      <c r="H40" s="5"/>
      <c r="I40" s="5"/>
      <c r="J40" s="5"/>
      <c r="K40" s="5"/>
      <c r="L40" s="61" t="str">
        <f>IFERROR(IF(ISBLANK(K40),"",IF(K40/instructions!$C$44&lt;(instructions!$C$53/100),0,IF(K40/instructions!$C$44&lt;(instructions!$C$52/100),1,IF(K40/instructions!$C$44&lt;(instructions!$C$51/100),2,IF(K40/instructions!$C$44&lt;(instructions!$C$50/100),3,4))))),"")</f>
        <v/>
      </c>
      <c r="M40" s="71"/>
      <c r="N40" s="5"/>
      <c r="O40" s="61" t="str">
        <f>IFERROR(IF(ISBLANK(N40),"",IF(N40/instructions!$C$45&lt;(instructions!$C$53/100),0,IF(N40/instructions!$C$45&lt;(instructions!$C$52/100),1,IF(N40/instructions!$C$45&lt;(instructions!$C$51/100),2,IF(N40/instructions!$C$45&lt;(instructions!$C$50/100),3,4))))),"")</f>
        <v/>
      </c>
      <c r="P40" s="71"/>
      <c r="Q40" s="5"/>
      <c r="R40" s="61" t="str">
        <f>IFERROR(IF(ISBLANK(Q40),"",IF(Q40/instructions!$C$46&lt;(instructions!$C$53/100),0,IF(Q40/instructions!$C$46&lt;(instructions!$C$52/100),1,IF(Q40/instructions!$C$46&lt;(instructions!$C$51/100),2,IF(Q40/instructions!$C$46&lt;(instructions!$C$50/100),3,4))))),"")</f>
        <v/>
      </c>
      <c r="S40" s="71"/>
      <c r="T40" s="5"/>
      <c r="U40" s="61" t="str">
        <f>IFERROR(IF(ISBLANK(T40),"",IF(T40/instructions!$C$47&lt;(instructions!$C$53/100),0,IF(T40/instructions!$C$47&lt;(instructions!$C$52/100),1,IF(T40/instructions!$C$47&lt;(instructions!$C$51/100),2,IF(T40/instructions!$C$47&lt;(instructions!$C$50/100),3,4))))),"")</f>
        <v/>
      </c>
      <c r="V40" s="56" t="str">
        <f t="shared" si="2"/>
        <v/>
      </c>
      <c r="W40" s="57" t="str">
        <f t="shared" si="3"/>
        <v/>
      </c>
    </row>
    <row r="41" spans="1:23" ht="22" customHeight="1">
      <c r="A41" s="50" t="str">
        <f>IF(ISBLANK(H41),"",instructions!$C$26)</f>
        <v/>
      </c>
      <c r="B41" s="56" t="str">
        <f>IF(ISBLANK(H41),"",instructions!$C$28)</f>
        <v/>
      </c>
      <c r="C41" s="51" t="str">
        <f>IF(ISBLANK(H41),"",instructions!$C$30)</f>
        <v/>
      </c>
      <c r="D41" s="51" t="str">
        <f t="shared" si="0"/>
        <v/>
      </c>
      <c r="E41" s="52" t="str">
        <f>IF(ISBLANK(H41),"",instructions!$C$34)</f>
        <v/>
      </c>
      <c r="F41" s="52" t="str">
        <f>IF(ISBLANK(H41),"",instructions!$C$36)</f>
        <v/>
      </c>
      <c r="G41" s="52" t="str">
        <f t="shared" si="1"/>
        <v/>
      </c>
      <c r="H41" s="5"/>
      <c r="I41" s="5"/>
      <c r="J41" s="5"/>
      <c r="K41" s="5"/>
      <c r="L41" s="61" t="str">
        <f>IFERROR(IF(ISBLANK(K41),"",IF(K41/instructions!$C$44&lt;(instructions!$C$53/100),0,IF(K41/instructions!$C$44&lt;(instructions!$C$52/100),1,IF(K41/instructions!$C$44&lt;(instructions!$C$51/100),2,IF(K41/instructions!$C$44&lt;(instructions!$C$50/100),3,4))))),"")</f>
        <v/>
      </c>
      <c r="M41" s="71"/>
      <c r="N41" s="5"/>
      <c r="O41" s="61" t="str">
        <f>IFERROR(IF(ISBLANK(N41),"",IF(N41/instructions!$C$45&lt;(instructions!$C$53/100),0,IF(N41/instructions!$C$45&lt;(instructions!$C$52/100),1,IF(N41/instructions!$C$45&lt;(instructions!$C$51/100),2,IF(N41/instructions!$C$45&lt;(instructions!$C$50/100),3,4))))),"")</f>
        <v/>
      </c>
      <c r="P41" s="71"/>
      <c r="Q41" s="5"/>
      <c r="R41" s="61" t="str">
        <f>IFERROR(IF(ISBLANK(Q41),"",IF(Q41/instructions!$C$46&lt;(instructions!$C$53/100),0,IF(Q41/instructions!$C$46&lt;(instructions!$C$52/100),1,IF(Q41/instructions!$C$46&lt;(instructions!$C$51/100),2,IF(Q41/instructions!$C$46&lt;(instructions!$C$50/100),3,4))))),"")</f>
        <v/>
      </c>
      <c r="S41" s="71"/>
      <c r="T41" s="5"/>
      <c r="U41" s="61" t="str">
        <f>IFERROR(IF(ISBLANK(T41),"",IF(T41/instructions!$C$47&lt;(instructions!$C$53/100),0,IF(T41/instructions!$C$47&lt;(instructions!$C$52/100),1,IF(T41/instructions!$C$47&lt;(instructions!$C$51/100),2,IF(T41/instructions!$C$47&lt;(instructions!$C$50/100),3,4))))),"")</f>
        <v/>
      </c>
      <c r="V41" s="56" t="str">
        <f t="shared" si="2"/>
        <v/>
      </c>
      <c r="W41" s="57" t="str">
        <f t="shared" si="3"/>
        <v/>
      </c>
    </row>
    <row r="42" spans="1:23" ht="22" customHeight="1">
      <c r="A42" s="50" t="str">
        <f>IF(ISBLANK(H42),"",instructions!$C$26)</f>
        <v/>
      </c>
      <c r="B42" s="56" t="str">
        <f>IF(ISBLANK(H42),"",instructions!$C$28)</f>
        <v/>
      </c>
      <c r="C42" s="51" t="str">
        <f>IF(ISBLANK(H42),"",instructions!$C$30)</f>
        <v/>
      </c>
      <c r="D42" s="51" t="str">
        <f t="shared" si="0"/>
        <v/>
      </c>
      <c r="E42" s="52" t="str">
        <f>IF(ISBLANK(H42),"",instructions!$C$34)</f>
        <v/>
      </c>
      <c r="F42" s="52" t="str">
        <f>IF(ISBLANK(H42),"",instructions!$C$36)</f>
        <v/>
      </c>
      <c r="G42" s="52" t="str">
        <f t="shared" si="1"/>
        <v/>
      </c>
      <c r="H42" s="5"/>
      <c r="I42" s="5"/>
      <c r="J42" s="5"/>
      <c r="K42" s="5"/>
      <c r="L42" s="61" t="str">
        <f>IFERROR(IF(ISBLANK(K42),"",IF(K42/instructions!$C$44&lt;(instructions!$C$53/100),0,IF(K42/instructions!$C$44&lt;(instructions!$C$52/100),1,IF(K42/instructions!$C$44&lt;(instructions!$C$51/100),2,IF(K42/instructions!$C$44&lt;(instructions!$C$50/100),3,4))))),"")</f>
        <v/>
      </c>
      <c r="M42" s="71"/>
      <c r="N42" s="5"/>
      <c r="O42" s="61" t="str">
        <f>IFERROR(IF(ISBLANK(N42),"",IF(N42/instructions!$C$45&lt;(instructions!$C$53/100),0,IF(N42/instructions!$C$45&lt;(instructions!$C$52/100),1,IF(N42/instructions!$C$45&lt;(instructions!$C$51/100),2,IF(N42/instructions!$C$45&lt;(instructions!$C$50/100),3,4))))),"")</f>
        <v/>
      </c>
      <c r="P42" s="71"/>
      <c r="Q42" s="5"/>
      <c r="R42" s="61" t="str">
        <f>IFERROR(IF(ISBLANK(Q42),"",IF(Q42/instructions!$C$46&lt;(instructions!$C$53/100),0,IF(Q42/instructions!$C$46&lt;(instructions!$C$52/100),1,IF(Q42/instructions!$C$46&lt;(instructions!$C$51/100),2,IF(Q42/instructions!$C$46&lt;(instructions!$C$50/100),3,4))))),"")</f>
        <v/>
      </c>
      <c r="S42" s="71"/>
      <c r="T42" s="5"/>
      <c r="U42" s="61" t="str">
        <f>IFERROR(IF(ISBLANK(T42),"",IF(T42/instructions!$C$47&lt;(instructions!$C$53/100),0,IF(T42/instructions!$C$47&lt;(instructions!$C$52/100),1,IF(T42/instructions!$C$47&lt;(instructions!$C$51/100),2,IF(T42/instructions!$C$47&lt;(instructions!$C$50/100),3,4))))),"")</f>
        <v/>
      </c>
      <c r="V42" s="56" t="str">
        <f t="shared" si="2"/>
        <v/>
      </c>
      <c r="W42" s="57" t="str">
        <f t="shared" si="3"/>
        <v/>
      </c>
    </row>
    <row r="43" spans="1:23" ht="22" customHeight="1">
      <c r="A43" s="50" t="str">
        <f>IF(ISBLANK(H43),"",instructions!$C$26)</f>
        <v/>
      </c>
      <c r="B43" s="56" t="str">
        <f>IF(ISBLANK(H43),"",instructions!$C$28)</f>
        <v/>
      </c>
      <c r="C43" s="51" t="str">
        <f>IF(ISBLANK(H43),"",instructions!$C$30)</f>
        <v/>
      </c>
      <c r="D43" s="51" t="str">
        <f t="shared" si="0"/>
        <v/>
      </c>
      <c r="E43" s="52" t="str">
        <f>IF(ISBLANK(H43),"",instructions!$C$34)</f>
        <v/>
      </c>
      <c r="F43" s="52" t="str">
        <f>IF(ISBLANK(H43),"",instructions!$C$36)</f>
        <v/>
      </c>
      <c r="G43" s="52" t="str">
        <f t="shared" si="1"/>
        <v/>
      </c>
      <c r="H43" s="5"/>
      <c r="I43" s="5"/>
      <c r="J43" s="5"/>
      <c r="K43" s="5"/>
      <c r="L43" s="61" t="str">
        <f>IFERROR(IF(ISBLANK(K43),"",IF(K43/instructions!$C$44&lt;(instructions!$C$53/100),0,IF(K43/instructions!$C$44&lt;(instructions!$C$52/100),1,IF(K43/instructions!$C$44&lt;(instructions!$C$51/100),2,IF(K43/instructions!$C$44&lt;(instructions!$C$50/100),3,4))))),"")</f>
        <v/>
      </c>
      <c r="M43" s="71"/>
      <c r="N43" s="5"/>
      <c r="O43" s="61" t="str">
        <f>IFERROR(IF(ISBLANK(N43),"",IF(N43/instructions!$C$45&lt;(instructions!$C$53/100),0,IF(N43/instructions!$C$45&lt;(instructions!$C$52/100),1,IF(N43/instructions!$C$45&lt;(instructions!$C$51/100),2,IF(N43/instructions!$C$45&lt;(instructions!$C$50/100),3,4))))),"")</f>
        <v/>
      </c>
      <c r="P43" s="71"/>
      <c r="Q43" s="5"/>
      <c r="R43" s="61" t="str">
        <f>IFERROR(IF(ISBLANK(Q43),"",IF(Q43/instructions!$C$46&lt;(instructions!$C$53/100),0,IF(Q43/instructions!$C$46&lt;(instructions!$C$52/100),1,IF(Q43/instructions!$C$46&lt;(instructions!$C$51/100),2,IF(Q43/instructions!$C$46&lt;(instructions!$C$50/100),3,4))))),"")</f>
        <v/>
      </c>
      <c r="S43" s="71"/>
      <c r="T43" s="5"/>
      <c r="U43" s="61" t="str">
        <f>IFERROR(IF(ISBLANK(T43),"",IF(T43/instructions!$C$47&lt;(instructions!$C$53/100),0,IF(T43/instructions!$C$47&lt;(instructions!$C$52/100),1,IF(T43/instructions!$C$47&lt;(instructions!$C$51/100),2,IF(T43/instructions!$C$47&lt;(instructions!$C$50/100),3,4))))),"")</f>
        <v/>
      </c>
      <c r="V43" s="56" t="str">
        <f t="shared" si="2"/>
        <v/>
      </c>
      <c r="W43" s="57" t="str">
        <f t="shared" si="3"/>
        <v/>
      </c>
    </row>
    <row r="44" spans="1:23" ht="22" customHeight="1">
      <c r="A44" s="50" t="str">
        <f>IF(ISBLANK(H44),"",instructions!$C$26)</f>
        <v/>
      </c>
      <c r="B44" s="56" t="str">
        <f>IF(ISBLANK(H44),"",instructions!$C$28)</f>
        <v/>
      </c>
      <c r="C44" s="51" t="str">
        <f>IF(ISBLANK(H44),"",instructions!$C$30)</f>
        <v/>
      </c>
      <c r="D44" s="51" t="str">
        <f t="shared" si="0"/>
        <v/>
      </c>
      <c r="E44" s="52" t="str">
        <f>IF(ISBLANK(H44),"",instructions!$C$34)</f>
        <v/>
      </c>
      <c r="F44" s="52" t="str">
        <f>IF(ISBLANK(H44),"",instructions!$C$36)</f>
        <v/>
      </c>
      <c r="G44" s="52" t="str">
        <f t="shared" si="1"/>
        <v/>
      </c>
      <c r="H44" s="5"/>
      <c r="I44" s="5"/>
      <c r="J44" s="5"/>
      <c r="K44" s="5"/>
      <c r="L44" s="61" t="str">
        <f>IFERROR(IF(ISBLANK(K44),"",IF(K44/instructions!$C$44&lt;(instructions!$C$53/100),0,IF(K44/instructions!$C$44&lt;(instructions!$C$52/100),1,IF(K44/instructions!$C$44&lt;(instructions!$C$51/100),2,IF(K44/instructions!$C$44&lt;(instructions!$C$50/100),3,4))))),"")</f>
        <v/>
      </c>
      <c r="M44" s="71"/>
      <c r="N44" s="5"/>
      <c r="O44" s="61" t="str">
        <f>IFERROR(IF(ISBLANK(N44),"",IF(N44/instructions!$C$45&lt;(instructions!$C$53/100),0,IF(N44/instructions!$C$45&lt;(instructions!$C$52/100),1,IF(N44/instructions!$C$45&lt;(instructions!$C$51/100),2,IF(N44/instructions!$C$45&lt;(instructions!$C$50/100),3,4))))),"")</f>
        <v/>
      </c>
      <c r="P44" s="71"/>
      <c r="Q44" s="5"/>
      <c r="R44" s="61" t="str">
        <f>IFERROR(IF(ISBLANK(Q44),"",IF(Q44/instructions!$C$46&lt;(instructions!$C$53/100),0,IF(Q44/instructions!$C$46&lt;(instructions!$C$52/100),1,IF(Q44/instructions!$C$46&lt;(instructions!$C$51/100),2,IF(Q44/instructions!$C$46&lt;(instructions!$C$50/100),3,4))))),"")</f>
        <v/>
      </c>
      <c r="S44" s="71"/>
      <c r="T44" s="5"/>
      <c r="U44" s="61" t="str">
        <f>IFERROR(IF(ISBLANK(T44),"",IF(T44/instructions!$C$47&lt;(instructions!$C$53/100),0,IF(T44/instructions!$C$47&lt;(instructions!$C$52/100),1,IF(T44/instructions!$C$47&lt;(instructions!$C$51/100),2,IF(T44/instructions!$C$47&lt;(instructions!$C$50/100),3,4))))),"")</f>
        <v/>
      </c>
      <c r="V44" s="56" t="str">
        <f t="shared" si="2"/>
        <v/>
      </c>
      <c r="W44" s="57" t="str">
        <f t="shared" si="3"/>
        <v/>
      </c>
    </row>
    <row r="45" spans="1:23" ht="22" customHeight="1">
      <c r="A45" s="50" t="str">
        <f>IF(ISBLANK(H45),"",instructions!$C$26)</f>
        <v/>
      </c>
      <c r="B45" s="56" t="str">
        <f>IF(ISBLANK(H45),"",instructions!$C$28)</f>
        <v/>
      </c>
      <c r="C45" s="51" t="str">
        <f>IF(ISBLANK(H45),"",instructions!$C$30)</f>
        <v/>
      </c>
      <c r="D45" s="51" t="str">
        <f t="shared" si="0"/>
        <v/>
      </c>
      <c r="E45" s="52" t="str">
        <f>IF(ISBLANK(H45),"",instructions!$C$34)</f>
        <v/>
      </c>
      <c r="F45" s="52" t="str">
        <f>IF(ISBLANK(H45),"",instructions!$C$36)</f>
        <v/>
      </c>
      <c r="G45" s="52" t="str">
        <f t="shared" si="1"/>
        <v/>
      </c>
      <c r="H45" s="5"/>
      <c r="I45" s="5"/>
      <c r="J45" s="5"/>
      <c r="K45" s="5"/>
      <c r="L45" s="61" t="str">
        <f>IFERROR(IF(ISBLANK(K45),"",IF(K45/instructions!$C$44&lt;(instructions!$C$53/100),0,IF(K45/instructions!$C$44&lt;(instructions!$C$52/100),1,IF(K45/instructions!$C$44&lt;(instructions!$C$51/100),2,IF(K45/instructions!$C$44&lt;(instructions!$C$50/100),3,4))))),"")</f>
        <v/>
      </c>
      <c r="M45" s="71"/>
      <c r="N45" s="5"/>
      <c r="O45" s="61" t="str">
        <f>IFERROR(IF(ISBLANK(N45),"",IF(N45/instructions!$C$45&lt;(instructions!$C$53/100),0,IF(N45/instructions!$C$45&lt;(instructions!$C$52/100),1,IF(N45/instructions!$C$45&lt;(instructions!$C$51/100),2,IF(N45/instructions!$C$45&lt;(instructions!$C$50/100),3,4))))),"")</f>
        <v/>
      </c>
      <c r="P45" s="71"/>
      <c r="Q45" s="5"/>
      <c r="R45" s="61" t="str">
        <f>IFERROR(IF(ISBLANK(Q45),"",IF(Q45/instructions!$C$46&lt;(instructions!$C$53/100),0,IF(Q45/instructions!$C$46&lt;(instructions!$C$52/100),1,IF(Q45/instructions!$C$46&lt;(instructions!$C$51/100),2,IF(Q45/instructions!$C$46&lt;(instructions!$C$50/100),3,4))))),"")</f>
        <v/>
      </c>
      <c r="S45" s="71"/>
      <c r="T45" s="5"/>
      <c r="U45" s="61" t="str">
        <f>IFERROR(IF(ISBLANK(T45),"",IF(T45/instructions!$C$47&lt;(instructions!$C$53/100),0,IF(T45/instructions!$C$47&lt;(instructions!$C$52/100),1,IF(T45/instructions!$C$47&lt;(instructions!$C$51/100),2,IF(T45/instructions!$C$47&lt;(instructions!$C$50/100),3,4))))),"")</f>
        <v/>
      </c>
      <c r="V45" s="56" t="str">
        <f t="shared" si="2"/>
        <v/>
      </c>
      <c r="W45" s="57" t="str">
        <f t="shared" si="3"/>
        <v/>
      </c>
    </row>
    <row r="46" spans="1:23" ht="22" customHeight="1">
      <c r="A46" s="50" t="str">
        <f>IF(ISBLANK(H46),"",instructions!$C$26)</f>
        <v/>
      </c>
      <c r="B46" s="56" t="str">
        <f>IF(ISBLANK(H46),"",instructions!$C$28)</f>
        <v/>
      </c>
      <c r="C46" s="51" t="str">
        <f>IF(ISBLANK(H46),"",instructions!$C$30)</f>
        <v/>
      </c>
      <c r="D46" s="51" t="str">
        <f t="shared" si="0"/>
        <v/>
      </c>
      <c r="E46" s="52" t="str">
        <f>IF(ISBLANK(H46),"",instructions!$C$34)</f>
        <v/>
      </c>
      <c r="F46" s="52" t="str">
        <f>IF(ISBLANK(H46),"",instructions!$C$36)</f>
        <v/>
      </c>
      <c r="G46" s="52" t="str">
        <f t="shared" si="1"/>
        <v/>
      </c>
      <c r="H46" s="5"/>
      <c r="I46" s="5"/>
      <c r="J46" s="5"/>
      <c r="K46" s="5"/>
      <c r="L46" s="61" t="str">
        <f>IFERROR(IF(ISBLANK(K46),"",IF(K46/instructions!$C$44&lt;(instructions!$C$53/100),0,IF(K46/instructions!$C$44&lt;(instructions!$C$52/100),1,IF(K46/instructions!$C$44&lt;(instructions!$C$51/100),2,IF(K46/instructions!$C$44&lt;(instructions!$C$50/100),3,4))))),"")</f>
        <v/>
      </c>
      <c r="M46" s="71"/>
      <c r="N46" s="5"/>
      <c r="O46" s="61" t="str">
        <f>IFERROR(IF(ISBLANK(N46),"",IF(N46/instructions!$C$45&lt;(instructions!$C$53/100),0,IF(N46/instructions!$C$45&lt;(instructions!$C$52/100),1,IF(N46/instructions!$C$45&lt;(instructions!$C$51/100),2,IF(N46/instructions!$C$45&lt;(instructions!$C$50/100),3,4))))),"")</f>
        <v/>
      </c>
      <c r="P46" s="71"/>
      <c r="Q46" s="5"/>
      <c r="R46" s="61" t="str">
        <f>IFERROR(IF(ISBLANK(Q46),"",IF(Q46/instructions!$C$46&lt;(instructions!$C$53/100),0,IF(Q46/instructions!$C$46&lt;(instructions!$C$52/100),1,IF(Q46/instructions!$C$46&lt;(instructions!$C$51/100),2,IF(Q46/instructions!$C$46&lt;(instructions!$C$50/100),3,4))))),"")</f>
        <v/>
      </c>
      <c r="S46" s="71"/>
      <c r="T46" s="5"/>
      <c r="U46" s="61" t="str">
        <f>IFERROR(IF(ISBLANK(T46),"",IF(T46/instructions!$C$47&lt;(instructions!$C$53/100),0,IF(T46/instructions!$C$47&lt;(instructions!$C$52/100),1,IF(T46/instructions!$C$47&lt;(instructions!$C$51/100),2,IF(T46/instructions!$C$47&lt;(instructions!$C$50/100),3,4))))),"")</f>
        <v/>
      </c>
      <c r="V46" s="56" t="str">
        <f t="shared" si="2"/>
        <v/>
      </c>
      <c r="W46" s="57" t="str">
        <f t="shared" si="3"/>
        <v/>
      </c>
    </row>
    <row r="47" spans="1:23" ht="22" customHeight="1">
      <c r="A47" s="50" t="str">
        <f>IF(ISBLANK(H47),"",instructions!$C$26)</f>
        <v/>
      </c>
      <c r="B47" s="56" t="str">
        <f>IF(ISBLANK(H47),"",instructions!$C$28)</f>
        <v/>
      </c>
      <c r="C47" s="51" t="str">
        <f>IF(ISBLANK(H47),"",instructions!$C$30)</f>
        <v/>
      </c>
      <c r="D47" s="51" t="str">
        <f t="shared" si="0"/>
        <v/>
      </c>
      <c r="E47" s="52" t="str">
        <f>IF(ISBLANK(H47),"",instructions!$C$34)</f>
        <v/>
      </c>
      <c r="F47" s="52" t="str">
        <f>IF(ISBLANK(H47),"",instructions!$C$36)</f>
        <v/>
      </c>
      <c r="G47" s="52" t="str">
        <f t="shared" si="1"/>
        <v/>
      </c>
      <c r="H47" s="5"/>
      <c r="I47" s="5"/>
      <c r="J47" s="5"/>
      <c r="K47" s="5"/>
      <c r="L47" s="61" t="str">
        <f>IFERROR(IF(ISBLANK(K47),"",IF(K47/instructions!$C$44&lt;(instructions!$C$53/100),0,IF(K47/instructions!$C$44&lt;(instructions!$C$52/100),1,IF(K47/instructions!$C$44&lt;(instructions!$C$51/100),2,IF(K47/instructions!$C$44&lt;(instructions!$C$50/100),3,4))))),"")</f>
        <v/>
      </c>
      <c r="M47" s="71"/>
      <c r="N47" s="5"/>
      <c r="O47" s="61" t="str">
        <f>IFERROR(IF(ISBLANK(N47),"",IF(N47/instructions!$C$45&lt;(instructions!$C$53/100),0,IF(N47/instructions!$C$45&lt;(instructions!$C$52/100),1,IF(N47/instructions!$C$45&lt;(instructions!$C$51/100),2,IF(N47/instructions!$C$45&lt;(instructions!$C$50/100),3,4))))),"")</f>
        <v/>
      </c>
      <c r="P47" s="71"/>
      <c r="Q47" s="5"/>
      <c r="R47" s="61" t="str">
        <f>IFERROR(IF(ISBLANK(Q47),"",IF(Q47/instructions!$C$46&lt;(instructions!$C$53/100),0,IF(Q47/instructions!$C$46&lt;(instructions!$C$52/100),1,IF(Q47/instructions!$C$46&lt;(instructions!$C$51/100),2,IF(Q47/instructions!$C$46&lt;(instructions!$C$50/100),3,4))))),"")</f>
        <v/>
      </c>
      <c r="S47" s="71"/>
      <c r="T47" s="5"/>
      <c r="U47" s="61" t="str">
        <f>IFERROR(IF(ISBLANK(T47),"",IF(T47/instructions!$C$47&lt;(instructions!$C$53/100),0,IF(T47/instructions!$C$47&lt;(instructions!$C$52/100),1,IF(T47/instructions!$C$47&lt;(instructions!$C$51/100),2,IF(T47/instructions!$C$47&lt;(instructions!$C$50/100),3,4))))),"")</f>
        <v/>
      </c>
      <c r="V47" s="56" t="str">
        <f t="shared" si="2"/>
        <v/>
      </c>
      <c r="W47" s="57" t="str">
        <f t="shared" si="3"/>
        <v/>
      </c>
    </row>
    <row r="48" spans="1:23" ht="22" customHeight="1">
      <c r="A48" s="50" t="str">
        <f>IF(ISBLANK(H48),"",instructions!$C$26)</f>
        <v/>
      </c>
      <c r="B48" s="56" t="str">
        <f>IF(ISBLANK(H48),"",instructions!$C$28)</f>
        <v/>
      </c>
      <c r="C48" s="51" t="str">
        <f>IF(ISBLANK(H48),"",instructions!$C$30)</f>
        <v/>
      </c>
      <c r="D48" s="51" t="str">
        <f t="shared" si="0"/>
        <v/>
      </c>
      <c r="E48" s="52" t="str">
        <f>IF(ISBLANK(H48),"",instructions!$C$34)</f>
        <v/>
      </c>
      <c r="F48" s="52" t="str">
        <f>IF(ISBLANK(H48),"",instructions!$C$36)</f>
        <v/>
      </c>
      <c r="G48" s="52" t="str">
        <f t="shared" si="1"/>
        <v/>
      </c>
      <c r="H48" s="5"/>
      <c r="I48" s="5"/>
      <c r="J48" s="5"/>
      <c r="K48" s="5"/>
      <c r="L48" s="61" t="str">
        <f>IFERROR(IF(ISBLANK(K48),"",IF(K48/instructions!$C$44&lt;(instructions!$C$53/100),0,IF(K48/instructions!$C$44&lt;(instructions!$C$52/100),1,IF(K48/instructions!$C$44&lt;(instructions!$C$51/100),2,IF(K48/instructions!$C$44&lt;(instructions!$C$50/100),3,4))))),"")</f>
        <v/>
      </c>
      <c r="M48" s="71"/>
      <c r="N48" s="5"/>
      <c r="O48" s="61" t="str">
        <f>IFERROR(IF(ISBLANK(N48),"",IF(N48/instructions!$C$45&lt;(instructions!$C$53/100),0,IF(N48/instructions!$C$45&lt;(instructions!$C$52/100),1,IF(N48/instructions!$C$45&lt;(instructions!$C$51/100),2,IF(N48/instructions!$C$45&lt;(instructions!$C$50/100),3,4))))),"")</f>
        <v/>
      </c>
      <c r="P48" s="71"/>
      <c r="Q48" s="5"/>
      <c r="R48" s="61" t="str">
        <f>IFERROR(IF(ISBLANK(Q48),"",IF(Q48/instructions!$C$46&lt;(instructions!$C$53/100),0,IF(Q48/instructions!$C$46&lt;(instructions!$C$52/100),1,IF(Q48/instructions!$C$46&lt;(instructions!$C$51/100),2,IF(Q48/instructions!$C$46&lt;(instructions!$C$50/100),3,4))))),"")</f>
        <v/>
      </c>
      <c r="S48" s="71"/>
      <c r="T48" s="5"/>
      <c r="U48" s="61" t="str">
        <f>IFERROR(IF(ISBLANK(T48),"",IF(T48/instructions!$C$47&lt;(instructions!$C$53/100),0,IF(T48/instructions!$C$47&lt;(instructions!$C$52/100),1,IF(T48/instructions!$C$47&lt;(instructions!$C$51/100),2,IF(T48/instructions!$C$47&lt;(instructions!$C$50/100),3,4))))),"")</f>
        <v/>
      </c>
      <c r="V48" s="56" t="str">
        <f t="shared" si="2"/>
        <v/>
      </c>
      <c r="W48" s="57" t="str">
        <f t="shared" si="3"/>
        <v/>
      </c>
    </row>
    <row r="49" spans="1:23" ht="22" customHeight="1">
      <c r="A49" s="50" t="str">
        <f>IF(ISBLANK(H49),"",instructions!$C$26)</f>
        <v/>
      </c>
      <c r="B49" s="56" t="str">
        <f>IF(ISBLANK(H49),"",instructions!$C$28)</f>
        <v/>
      </c>
      <c r="C49" s="51" t="str">
        <f>IF(ISBLANK(H49),"",instructions!$C$30)</f>
        <v/>
      </c>
      <c r="D49" s="51" t="str">
        <f t="shared" si="0"/>
        <v/>
      </c>
      <c r="E49" s="52" t="str">
        <f>IF(ISBLANK(H49),"",instructions!$C$34)</f>
        <v/>
      </c>
      <c r="F49" s="52" t="str">
        <f>IF(ISBLANK(H49),"",instructions!$C$36)</f>
        <v/>
      </c>
      <c r="G49" s="52" t="str">
        <f t="shared" si="1"/>
        <v/>
      </c>
      <c r="H49" s="5"/>
      <c r="I49" s="5"/>
      <c r="J49" s="5"/>
      <c r="K49" s="5"/>
      <c r="L49" s="61" t="str">
        <f>IFERROR(IF(ISBLANK(K49),"",IF(K49/instructions!$C$44&lt;(instructions!$C$53/100),0,IF(K49/instructions!$C$44&lt;(instructions!$C$52/100),1,IF(K49/instructions!$C$44&lt;(instructions!$C$51/100),2,IF(K49/instructions!$C$44&lt;(instructions!$C$50/100),3,4))))),"")</f>
        <v/>
      </c>
      <c r="M49" s="71"/>
      <c r="N49" s="5"/>
      <c r="O49" s="61" t="str">
        <f>IFERROR(IF(ISBLANK(N49),"",IF(N49/instructions!$C$45&lt;(instructions!$C$53/100),0,IF(N49/instructions!$C$45&lt;(instructions!$C$52/100),1,IF(N49/instructions!$C$45&lt;(instructions!$C$51/100),2,IF(N49/instructions!$C$45&lt;(instructions!$C$50/100),3,4))))),"")</f>
        <v/>
      </c>
      <c r="P49" s="71"/>
      <c r="Q49" s="5"/>
      <c r="R49" s="61" t="str">
        <f>IFERROR(IF(ISBLANK(Q49),"",IF(Q49/instructions!$C$46&lt;(instructions!$C$53/100),0,IF(Q49/instructions!$C$46&lt;(instructions!$C$52/100),1,IF(Q49/instructions!$C$46&lt;(instructions!$C$51/100),2,IF(Q49/instructions!$C$46&lt;(instructions!$C$50/100),3,4))))),"")</f>
        <v/>
      </c>
      <c r="S49" s="71"/>
      <c r="T49" s="5"/>
      <c r="U49" s="61" t="str">
        <f>IFERROR(IF(ISBLANK(T49),"",IF(T49/instructions!$C$47&lt;(instructions!$C$53/100),0,IF(T49/instructions!$C$47&lt;(instructions!$C$52/100),1,IF(T49/instructions!$C$47&lt;(instructions!$C$51/100),2,IF(T49/instructions!$C$47&lt;(instructions!$C$50/100),3,4))))),"")</f>
        <v/>
      </c>
      <c r="V49" s="56" t="str">
        <f t="shared" si="2"/>
        <v/>
      </c>
      <c r="W49" s="57" t="str">
        <f t="shared" si="3"/>
        <v/>
      </c>
    </row>
    <row r="50" spans="1:23" ht="22" customHeight="1">
      <c r="A50" s="50" t="str">
        <f>IF(ISBLANK(H50),"",instructions!$C$26)</f>
        <v/>
      </c>
      <c r="B50" s="56" t="str">
        <f>IF(ISBLANK(H50),"",instructions!$C$28)</f>
        <v/>
      </c>
      <c r="C50" s="51" t="str">
        <f>IF(ISBLANK(H50),"",instructions!$C$30)</f>
        <v/>
      </c>
      <c r="D50" s="51" t="str">
        <f t="shared" si="0"/>
        <v/>
      </c>
      <c r="E50" s="52" t="str">
        <f>IF(ISBLANK(H50),"",instructions!$C$34)</f>
        <v/>
      </c>
      <c r="F50" s="52" t="str">
        <f>IF(ISBLANK(H50),"",instructions!$C$36)</f>
        <v/>
      </c>
      <c r="G50" s="52" t="str">
        <f t="shared" si="1"/>
        <v/>
      </c>
      <c r="H50" s="5"/>
      <c r="I50" s="5"/>
      <c r="J50" s="5"/>
      <c r="K50" s="5"/>
      <c r="L50" s="61" t="str">
        <f>IFERROR(IF(ISBLANK(K50),"",IF(K50/instructions!$C$44&lt;(instructions!$C$53/100),0,IF(K50/instructions!$C$44&lt;(instructions!$C$52/100),1,IF(K50/instructions!$C$44&lt;(instructions!$C$51/100),2,IF(K50/instructions!$C$44&lt;(instructions!$C$50/100),3,4))))),"")</f>
        <v/>
      </c>
      <c r="M50" s="71"/>
      <c r="N50" s="5"/>
      <c r="O50" s="61" t="str">
        <f>IFERROR(IF(ISBLANK(N50),"",IF(N50/instructions!$C$45&lt;(instructions!$C$53/100),0,IF(N50/instructions!$C$45&lt;(instructions!$C$52/100),1,IF(N50/instructions!$C$45&lt;(instructions!$C$51/100),2,IF(N50/instructions!$C$45&lt;(instructions!$C$50/100),3,4))))),"")</f>
        <v/>
      </c>
      <c r="P50" s="71"/>
      <c r="Q50" s="5"/>
      <c r="R50" s="61" t="str">
        <f>IFERROR(IF(ISBLANK(Q50),"",IF(Q50/instructions!$C$46&lt;(instructions!$C$53/100),0,IF(Q50/instructions!$C$46&lt;(instructions!$C$52/100),1,IF(Q50/instructions!$C$46&lt;(instructions!$C$51/100),2,IF(Q50/instructions!$C$46&lt;(instructions!$C$50/100),3,4))))),"")</f>
        <v/>
      </c>
      <c r="S50" s="71"/>
      <c r="T50" s="5"/>
      <c r="U50" s="61" t="str">
        <f>IFERROR(IF(ISBLANK(T50),"",IF(T50/instructions!$C$47&lt;(instructions!$C$53/100),0,IF(T50/instructions!$C$47&lt;(instructions!$C$52/100),1,IF(T50/instructions!$C$47&lt;(instructions!$C$51/100),2,IF(T50/instructions!$C$47&lt;(instructions!$C$50/100),3,4))))),"")</f>
        <v/>
      </c>
      <c r="V50" s="56" t="str">
        <f t="shared" si="2"/>
        <v/>
      </c>
      <c r="W50" s="57" t="str">
        <f t="shared" si="3"/>
        <v/>
      </c>
    </row>
    <row r="51" spans="1:23" ht="22" customHeight="1">
      <c r="A51" s="50" t="str">
        <f>IF(ISBLANK(H51),"",instructions!$C$26)</f>
        <v/>
      </c>
      <c r="B51" s="56" t="str">
        <f>IF(ISBLANK(H51),"",instructions!$C$28)</f>
        <v/>
      </c>
      <c r="C51" s="51" t="str">
        <f>IF(ISBLANK(H51),"",instructions!$C$30)</f>
        <v/>
      </c>
      <c r="D51" s="51" t="str">
        <f t="shared" si="0"/>
        <v/>
      </c>
      <c r="E51" s="52" t="str">
        <f>IF(ISBLANK(H51),"",instructions!$C$34)</f>
        <v/>
      </c>
      <c r="F51" s="52" t="str">
        <f>IF(ISBLANK(H51),"",instructions!$C$36)</f>
        <v/>
      </c>
      <c r="G51" s="52" t="str">
        <f t="shared" si="1"/>
        <v/>
      </c>
      <c r="H51" s="5"/>
      <c r="I51" s="5"/>
      <c r="J51" s="5"/>
      <c r="K51" s="5"/>
      <c r="L51" s="61" t="str">
        <f>IFERROR(IF(ISBLANK(K51),"",IF(K51/instructions!$C$44&lt;(instructions!$C$53/100),0,IF(K51/instructions!$C$44&lt;(instructions!$C$52/100),1,IF(K51/instructions!$C$44&lt;(instructions!$C$51/100),2,IF(K51/instructions!$C$44&lt;(instructions!$C$50/100),3,4))))),"")</f>
        <v/>
      </c>
      <c r="M51" s="71"/>
      <c r="N51" s="5"/>
      <c r="O51" s="61" t="str">
        <f>IFERROR(IF(ISBLANK(N51),"",IF(N51/instructions!$C$45&lt;(instructions!$C$53/100),0,IF(N51/instructions!$C$45&lt;(instructions!$C$52/100),1,IF(N51/instructions!$C$45&lt;(instructions!$C$51/100),2,IF(N51/instructions!$C$45&lt;(instructions!$C$50/100),3,4))))),"")</f>
        <v/>
      </c>
      <c r="P51" s="71"/>
      <c r="Q51" s="5"/>
      <c r="R51" s="61" t="str">
        <f>IFERROR(IF(ISBLANK(Q51),"",IF(Q51/instructions!$C$46&lt;(instructions!$C$53/100),0,IF(Q51/instructions!$C$46&lt;(instructions!$C$52/100),1,IF(Q51/instructions!$C$46&lt;(instructions!$C$51/100),2,IF(Q51/instructions!$C$46&lt;(instructions!$C$50/100),3,4))))),"")</f>
        <v/>
      </c>
      <c r="S51" s="71"/>
      <c r="T51" s="5"/>
      <c r="U51" s="61" t="str">
        <f>IFERROR(IF(ISBLANK(T51),"",IF(T51/instructions!$C$47&lt;(instructions!$C$53/100),0,IF(T51/instructions!$C$47&lt;(instructions!$C$52/100),1,IF(T51/instructions!$C$47&lt;(instructions!$C$51/100),2,IF(T51/instructions!$C$47&lt;(instructions!$C$50/100),3,4))))),"")</f>
        <v/>
      </c>
      <c r="V51" s="56" t="str">
        <f t="shared" si="2"/>
        <v/>
      </c>
      <c r="W51" s="57" t="str">
        <f t="shared" si="3"/>
        <v/>
      </c>
    </row>
    <row r="52" spans="1:23" ht="22" customHeight="1">
      <c r="A52" s="50" t="str">
        <f>IF(ISBLANK(H52),"",instructions!$C$26)</f>
        <v/>
      </c>
      <c r="B52" s="56" t="str">
        <f>IF(ISBLANK(H52),"",instructions!$C$28)</f>
        <v/>
      </c>
      <c r="C52" s="51" t="str">
        <f>IF(ISBLANK(H52),"",instructions!$C$30)</f>
        <v/>
      </c>
      <c r="D52" s="51" t="str">
        <f t="shared" si="0"/>
        <v/>
      </c>
      <c r="E52" s="52" t="str">
        <f>IF(ISBLANK(H52),"",instructions!$C$34)</f>
        <v/>
      </c>
      <c r="F52" s="52" t="str">
        <f>IF(ISBLANK(H52),"",instructions!$C$36)</f>
        <v/>
      </c>
      <c r="G52" s="52" t="str">
        <f t="shared" si="1"/>
        <v/>
      </c>
      <c r="H52" s="5"/>
      <c r="I52" s="5"/>
      <c r="J52" s="5"/>
      <c r="K52" s="5"/>
      <c r="L52" s="61" t="str">
        <f>IFERROR(IF(ISBLANK(K52),"",IF(K52/instructions!$C$44&lt;(instructions!$C$53/100),0,IF(K52/instructions!$C$44&lt;(instructions!$C$52/100),1,IF(K52/instructions!$C$44&lt;(instructions!$C$51/100),2,IF(K52/instructions!$C$44&lt;(instructions!$C$50/100),3,4))))),"")</f>
        <v/>
      </c>
      <c r="M52" s="71"/>
      <c r="N52" s="5"/>
      <c r="O52" s="61" t="str">
        <f>IFERROR(IF(ISBLANK(N52),"",IF(N52/instructions!$C$45&lt;(instructions!$C$53/100),0,IF(N52/instructions!$C$45&lt;(instructions!$C$52/100),1,IF(N52/instructions!$C$45&lt;(instructions!$C$51/100),2,IF(N52/instructions!$C$45&lt;(instructions!$C$50/100),3,4))))),"")</f>
        <v/>
      </c>
      <c r="P52" s="71"/>
      <c r="Q52" s="5"/>
      <c r="R52" s="61" t="str">
        <f>IFERROR(IF(ISBLANK(Q52),"",IF(Q52/instructions!$C$46&lt;(instructions!$C$53/100),0,IF(Q52/instructions!$C$46&lt;(instructions!$C$52/100),1,IF(Q52/instructions!$C$46&lt;(instructions!$C$51/100),2,IF(Q52/instructions!$C$46&lt;(instructions!$C$50/100),3,4))))),"")</f>
        <v/>
      </c>
      <c r="S52" s="71"/>
      <c r="T52" s="5"/>
      <c r="U52" s="61" t="str">
        <f>IFERROR(IF(ISBLANK(T52),"",IF(T52/instructions!$C$47&lt;(instructions!$C$53/100),0,IF(T52/instructions!$C$47&lt;(instructions!$C$52/100),1,IF(T52/instructions!$C$47&lt;(instructions!$C$51/100),2,IF(T52/instructions!$C$47&lt;(instructions!$C$50/100),3,4))))),"")</f>
        <v/>
      </c>
      <c r="V52" s="56" t="str">
        <f t="shared" si="2"/>
        <v/>
      </c>
      <c r="W52" s="57" t="str">
        <f t="shared" si="3"/>
        <v/>
      </c>
    </row>
    <row r="53" spans="1:23" ht="22" customHeight="1">
      <c r="A53" s="50" t="str">
        <f>IF(ISBLANK(H53),"",instructions!$C$26)</f>
        <v/>
      </c>
      <c r="B53" s="56" t="str">
        <f>IF(ISBLANK(H53),"",instructions!$C$28)</f>
        <v/>
      </c>
      <c r="C53" s="51" t="str">
        <f>IF(ISBLANK(H53),"",instructions!$C$30)</f>
        <v/>
      </c>
      <c r="D53" s="51" t="str">
        <f t="shared" si="0"/>
        <v/>
      </c>
      <c r="E53" s="52" t="str">
        <f>IF(ISBLANK(H53),"",instructions!$C$34)</f>
        <v/>
      </c>
      <c r="F53" s="52" t="str">
        <f>IF(ISBLANK(H53),"",instructions!$C$36)</f>
        <v/>
      </c>
      <c r="G53" s="52" t="str">
        <f t="shared" si="1"/>
        <v/>
      </c>
      <c r="H53" s="5"/>
      <c r="I53" s="5"/>
      <c r="J53" s="5"/>
      <c r="K53" s="5"/>
      <c r="L53" s="61" t="str">
        <f>IFERROR(IF(ISBLANK(K53),"",IF(K53/instructions!$C$44&lt;(instructions!$C$53/100),0,IF(K53/instructions!$C$44&lt;(instructions!$C$52/100),1,IF(K53/instructions!$C$44&lt;(instructions!$C$51/100),2,IF(K53/instructions!$C$44&lt;(instructions!$C$50/100),3,4))))),"")</f>
        <v/>
      </c>
      <c r="M53" s="71"/>
      <c r="N53" s="5"/>
      <c r="O53" s="61" t="str">
        <f>IFERROR(IF(ISBLANK(N53),"",IF(N53/instructions!$C$45&lt;(instructions!$C$53/100),0,IF(N53/instructions!$C$45&lt;(instructions!$C$52/100),1,IF(N53/instructions!$C$45&lt;(instructions!$C$51/100),2,IF(N53/instructions!$C$45&lt;(instructions!$C$50/100),3,4))))),"")</f>
        <v/>
      </c>
      <c r="P53" s="71"/>
      <c r="Q53" s="5"/>
      <c r="R53" s="61" t="str">
        <f>IFERROR(IF(ISBLANK(Q53),"",IF(Q53/instructions!$C$46&lt;(instructions!$C$53/100),0,IF(Q53/instructions!$C$46&lt;(instructions!$C$52/100),1,IF(Q53/instructions!$C$46&lt;(instructions!$C$51/100),2,IF(Q53/instructions!$C$46&lt;(instructions!$C$50/100),3,4))))),"")</f>
        <v/>
      </c>
      <c r="S53" s="71"/>
      <c r="T53" s="5"/>
      <c r="U53" s="61" t="str">
        <f>IFERROR(IF(ISBLANK(T53),"",IF(T53/instructions!$C$47&lt;(instructions!$C$53/100),0,IF(T53/instructions!$C$47&lt;(instructions!$C$52/100),1,IF(T53/instructions!$C$47&lt;(instructions!$C$51/100),2,IF(T53/instructions!$C$47&lt;(instructions!$C$50/100),3,4))))),"")</f>
        <v/>
      </c>
      <c r="V53" s="56" t="str">
        <f t="shared" si="2"/>
        <v/>
      </c>
      <c r="W53" s="57" t="str">
        <f t="shared" si="3"/>
        <v/>
      </c>
    </row>
    <row r="54" spans="1:23" ht="22" customHeight="1">
      <c r="A54" s="50" t="str">
        <f>IF(ISBLANK(H54),"",instructions!$C$26)</f>
        <v/>
      </c>
      <c r="B54" s="56" t="str">
        <f>IF(ISBLANK(H54),"",instructions!$C$28)</f>
        <v/>
      </c>
      <c r="C54" s="51" t="str">
        <f>IF(ISBLANK(H54),"",instructions!$C$30)</f>
        <v/>
      </c>
      <c r="D54" s="51" t="str">
        <f t="shared" si="0"/>
        <v/>
      </c>
      <c r="E54" s="52" t="str">
        <f>IF(ISBLANK(H54),"",instructions!$C$34)</f>
        <v/>
      </c>
      <c r="F54" s="52" t="str">
        <f>IF(ISBLANK(H54),"",instructions!$C$36)</f>
        <v/>
      </c>
      <c r="G54" s="52" t="str">
        <f t="shared" si="1"/>
        <v/>
      </c>
      <c r="H54" s="5"/>
      <c r="I54" s="5"/>
      <c r="J54" s="5"/>
      <c r="K54" s="5"/>
      <c r="L54" s="61" t="str">
        <f>IFERROR(IF(ISBLANK(K54),"",IF(K54/instructions!$C$44&lt;(instructions!$C$53/100),0,IF(K54/instructions!$C$44&lt;(instructions!$C$52/100),1,IF(K54/instructions!$C$44&lt;(instructions!$C$51/100),2,IF(K54/instructions!$C$44&lt;(instructions!$C$50/100),3,4))))),"")</f>
        <v/>
      </c>
      <c r="M54" s="71"/>
      <c r="N54" s="5"/>
      <c r="O54" s="61" t="str">
        <f>IFERROR(IF(ISBLANK(N54),"",IF(N54/instructions!$C$45&lt;(instructions!$C$53/100),0,IF(N54/instructions!$C$45&lt;(instructions!$C$52/100),1,IF(N54/instructions!$C$45&lt;(instructions!$C$51/100),2,IF(N54/instructions!$C$45&lt;(instructions!$C$50/100),3,4))))),"")</f>
        <v/>
      </c>
      <c r="P54" s="71"/>
      <c r="Q54" s="5"/>
      <c r="R54" s="61" t="str">
        <f>IFERROR(IF(ISBLANK(Q54),"",IF(Q54/instructions!$C$46&lt;(instructions!$C$53/100),0,IF(Q54/instructions!$C$46&lt;(instructions!$C$52/100),1,IF(Q54/instructions!$C$46&lt;(instructions!$C$51/100),2,IF(Q54/instructions!$C$46&lt;(instructions!$C$50/100),3,4))))),"")</f>
        <v/>
      </c>
      <c r="S54" s="71"/>
      <c r="T54" s="5"/>
      <c r="U54" s="61" t="str">
        <f>IFERROR(IF(ISBLANK(T54),"",IF(T54/instructions!$C$47&lt;(instructions!$C$53/100),0,IF(T54/instructions!$C$47&lt;(instructions!$C$52/100),1,IF(T54/instructions!$C$47&lt;(instructions!$C$51/100),2,IF(T54/instructions!$C$47&lt;(instructions!$C$50/100),3,4))))),"")</f>
        <v/>
      </c>
      <c r="V54" s="56" t="str">
        <f t="shared" si="2"/>
        <v/>
      </c>
      <c r="W54" s="57" t="str">
        <f t="shared" si="3"/>
        <v/>
      </c>
    </row>
    <row r="55" spans="1:23" ht="22" customHeight="1">
      <c r="A55" s="50" t="str">
        <f>IF(ISBLANK(H55),"",instructions!$C$26)</f>
        <v/>
      </c>
      <c r="B55" s="56" t="str">
        <f>IF(ISBLANK(H55),"",instructions!$C$28)</f>
        <v/>
      </c>
      <c r="C55" s="51" t="str">
        <f>IF(ISBLANK(H55),"",instructions!$C$30)</f>
        <v/>
      </c>
      <c r="D55" s="51" t="str">
        <f t="shared" si="0"/>
        <v/>
      </c>
      <c r="E55" s="52" t="str">
        <f>IF(ISBLANK(H55),"",instructions!$C$34)</f>
        <v/>
      </c>
      <c r="F55" s="52" t="str">
        <f>IF(ISBLANK(H55),"",instructions!$C$36)</f>
        <v/>
      </c>
      <c r="G55" s="52" t="str">
        <f t="shared" si="1"/>
        <v/>
      </c>
      <c r="H55" s="5"/>
      <c r="I55" s="5"/>
      <c r="J55" s="5"/>
      <c r="K55" s="5"/>
      <c r="L55" s="61" t="str">
        <f>IFERROR(IF(ISBLANK(K55),"",IF(K55/instructions!$C$44&lt;(instructions!$C$53/100),0,IF(K55/instructions!$C$44&lt;(instructions!$C$52/100),1,IF(K55/instructions!$C$44&lt;(instructions!$C$51/100),2,IF(K55/instructions!$C$44&lt;(instructions!$C$50/100),3,4))))),"")</f>
        <v/>
      </c>
      <c r="M55" s="71"/>
      <c r="N55" s="5"/>
      <c r="O55" s="61" t="str">
        <f>IFERROR(IF(ISBLANK(N55),"",IF(N55/instructions!$C$45&lt;(instructions!$C$53/100),0,IF(N55/instructions!$C$45&lt;(instructions!$C$52/100),1,IF(N55/instructions!$C$45&lt;(instructions!$C$51/100),2,IF(N55/instructions!$C$45&lt;(instructions!$C$50/100),3,4))))),"")</f>
        <v/>
      </c>
      <c r="P55" s="71"/>
      <c r="Q55" s="5"/>
      <c r="R55" s="61" t="str">
        <f>IFERROR(IF(ISBLANK(Q55),"",IF(Q55/instructions!$C$46&lt;(instructions!$C$53/100),0,IF(Q55/instructions!$C$46&lt;(instructions!$C$52/100),1,IF(Q55/instructions!$C$46&lt;(instructions!$C$51/100),2,IF(Q55/instructions!$C$46&lt;(instructions!$C$50/100),3,4))))),"")</f>
        <v/>
      </c>
      <c r="S55" s="71"/>
      <c r="T55" s="5"/>
      <c r="U55" s="61" t="str">
        <f>IFERROR(IF(ISBLANK(T55),"",IF(T55/instructions!$C$47&lt;(instructions!$C$53/100),0,IF(T55/instructions!$C$47&lt;(instructions!$C$52/100),1,IF(T55/instructions!$C$47&lt;(instructions!$C$51/100),2,IF(T55/instructions!$C$47&lt;(instructions!$C$50/100),3,4))))),"")</f>
        <v/>
      </c>
      <c r="V55" s="56" t="str">
        <f t="shared" si="2"/>
        <v/>
      </c>
      <c r="W55" s="57" t="str">
        <f t="shared" si="3"/>
        <v/>
      </c>
    </row>
    <row r="56" spans="1:23" ht="22" customHeight="1">
      <c r="A56" s="50" t="str">
        <f>IF(ISBLANK(H56),"",instructions!$C$26)</f>
        <v/>
      </c>
      <c r="B56" s="56" t="str">
        <f>IF(ISBLANK(H56),"",instructions!$C$28)</f>
        <v/>
      </c>
      <c r="C56" s="51" t="str">
        <f>IF(ISBLANK(H56),"",instructions!$C$30)</f>
        <v/>
      </c>
      <c r="D56" s="51" t="str">
        <f t="shared" si="0"/>
        <v/>
      </c>
      <c r="E56" s="52" t="str">
        <f>IF(ISBLANK(H56),"",instructions!$C$34)</f>
        <v/>
      </c>
      <c r="F56" s="52" t="str">
        <f>IF(ISBLANK(H56),"",instructions!$C$36)</f>
        <v/>
      </c>
      <c r="G56" s="52" t="str">
        <f t="shared" si="1"/>
        <v/>
      </c>
      <c r="H56" s="5"/>
      <c r="I56" s="5"/>
      <c r="J56" s="5"/>
      <c r="K56" s="5"/>
      <c r="L56" s="61" t="str">
        <f>IFERROR(IF(ISBLANK(K56),"",IF(K56/instructions!$C$44&lt;(instructions!$C$53/100),0,IF(K56/instructions!$C$44&lt;(instructions!$C$52/100),1,IF(K56/instructions!$C$44&lt;(instructions!$C$51/100),2,IF(K56/instructions!$C$44&lt;(instructions!$C$50/100),3,4))))),"")</f>
        <v/>
      </c>
      <c r="M56" s="71"/>
      <c r="N56" s="5"/>
      <c r="O56" s="61" t="str">
        <f>IFERROR(IF(ISBLANK(N56),"",IF(N56/instructions!$C$45&lt;(instructions!$C$53/100),0,IF(N56/instructions!$C$45&lt;(instructions!$C$52/100),1,IF(N56/instructions!$C$45&lt;(instructions!$C$51/100),2,IF(N56/instructions!$C$45&lt;(instructions!$C$50/100),3,4))))),"")</f>
        <v/>
      </c>
      <c r="P56" s="71"/>
      <c r="Q56" s="5"/>
      <c r="R56" s="61" t="str">
        <f>IFERROR(IF(ISBLANK(Q56),"",IF(Q56/instructions!$C$46&lt;(instructions!$C$53/100),0,IF(Q56/instructions!$C$46&lt;(instructions!$C$52/100),1,IF(Q56/instructions!$C$46&lt;(instructions!$C$51/100),2,IF(Q56/instructions!$C$46&lt;(instructions!$C$50/100),3,4))))),"")</f>
        <v/>
      </c>
      <c r="S56" s="71"/>
      <c r="T56" s="5"/>
      <c r="U56" s="61" t="str">
        <f>IFERROR(IF(ISBLANK(T56),"",IF(T56/instructions!$C$47&lt;(instructions!$C$53/100),0,IF(T56/instructions!$C$47&lt;(instructions!$C$52/100),1,IF(T56/instructions!$C$47&lt;(instructions!$C$51/100),2,IF(T56/instructions!$C$47&lt;(instructions!$C$50/100),3,4))))),"")</f>
        <v/>
      </c>
      <c r="V56" s="56" t="str">
        <f t="shared" si="2"/>
        <v/>
      </c>
      <c r="W56" s="57" t="str">
        <f t="shared" si="3"/>
        <v/>
      </c>
    </row>
    <row r="57" spans="1:23" ht="22" customHeight="1">
      <c r="A57" s="50" t="str">
        <f>IF(ISBLANK(H57),"",instructions!$C$26)</f>
        <v/>
      </c>
      <c r="B57" s="56" t="str">
        <f>IF(ISBLANK(H57),"",instructions!$C$28)</f>
        <v/>
      </c>
      <c r="C57" s="51" t="str">
        <f>IF(ISBLANK(H57),"",instructions!$C$30)</f>
        <v/>
      </c>
      <c r="D57" s="51" t="str">
        <f t="shared" si="0"/>
        <v/>
      </c>
      <c r="E57" s="52" t="str">
        <f>IF(ISBLANK(H57),"",instructions!$C$34)</f>
        <v/>
      </c>
      <c r="F57" s="52" t="str">
        <f>IF(ISBLANK(H57),"",instructions!$C$36)</f>
        <v/>
      </c>
      <c r="G57" s="52" t="str">
        <f t="shared" si="1"/>
        <v/>
      </c>
      <c r="H57" s="5"/>
      <c r="I57" s="5"/>
      <c r="J57" s="5"/>
      <c r="K57" s="5"/>
      <c r="L57" s="61" t="str">
        <f>IFERROR(IF(ISBLANK(K57),"",IF(K57/instructions!$C$44&lt;(instructions!$C$53/100),0,IF(K57/instructions!$C$44&lt;(instructions!$C$52/100),1,IF(K57/instructions!$C$44&lt;(instructions!$C$51/100),2,IF(K57/instructions!$C$44&lt;(instructions!$C$50/100),3,4))))),"")</f>
        <v/>
      </c>
      <c r="M57" s="71"/>
      <c r="N57" s="5"/>
      <c r="O57" s="61" t="str">
        <f>IFERROR(IF(ISBLANK(N57),"",IF(N57/instructions!$C$45&lt;(instructions!$C$53/100),0,IF(N57/instructions!$C$45&lt;(instructions!$C$52/100),1,IF(N57/instructions!$C$45&lt;(instructions!$C$51/100),2,IF(N57/instructions!$C$45&lt;(instructions!$C$50/100),3,4))))),"")</f>
        <v/>
      </c>
      <c r="P57" s="71"/>
      <c r="Q57" s="5"/>
      <c r="R57" s="61" t="str">
        <f>IFERROR(IF(ISBLANK(Q57),"",IF(Q57/instructions!$C$46&lt;(instructions!$C$53/100),0,IF(Q57/instructions!$C$46&lt;(instructions!$C$52/100),1,IF(Q57/instructions!$C$46&lt;(instructions!$C$51/100),2,IF(Q57/instructions!$C$46&lt;(instructions!$C$50/100),3,4))))),"")</f>
        <v/>
      </c>
      <c r="S57" s="71"/>
      <c r="T57" s="5"/>
      <c r="U57" s="61" t="str">
        <f>IFERROR(IF(ISBLANK(T57),"",IF(T57/instructions!$C$47&lt;(instructions!$C$53/100),0,IF(T57/instructions!$C$47&lt;(instructions!$C$52/100),1,IF(T57/instructions!$C$47&lt;(instructions!$C$51/100),2,IF(T57/instructions!$C$47&lt;(instructions!$C$50/100),3,4))))),"")</f>
        <v/>
      </c>
      <c r="V57" s="56" t="str">
        <f t="shared" si="2"/>
        <v/>
      </c>
      <c r="W57" s="57" t="str">
        <f t="shared" si="3"/>
        <v/>
      </c>
    </row>
    <row r="58" spans="1:23" ht="22" customHeight="1">
      <c r="A58" s="50" t="str">
        <f>IF(ISBLANK(H58),"",instructions!$C$26)</f>
        <v/>
      </c>
      <c r="B58" s="56" t="str">
        <f>IF(ISBLANK(H58),"",instructions!$C$28)</f>
        <v/>
      </c>
      <c r="C58" s="51" t="str">
        <f>IF(ISBLANK(H58),"",instructions!$C$30)</f>
        <v/>
      </c>
      <c r="D58" s="51" t="str">
        <f t="shared" si="0"/>
        <v/>
      </c>
      <c r="E58" s="52" t="str">
        <f>IF(ISBLANK(H58),"",instructions!$C$34)</f>
        <v/>
      </c>
      <c r="F58" s="52" t="str">
        <f>IF(ISBLANK(H58),"",instructions!$C$36)</f>
        <v/>
      </c>
      <c r="G58" s="52" t="str">
        <f t="shared" si="1"/>
        <v/>
      </c>
      <c r="H58" s="5"/>
      <c r="I58" s="5"/>
      <c r="J58" s="5"/>
      <c r="K58" s="5"/>
      <c r="L58" s="61" t="str">
        <f>IFERROR(IF(ISBLANK(K58),"",IF(K58/instructions!$C$44&lt;(instructions!$C$53/100),0,IF(K58/instructions!$C$44&lt;(instructions!$C$52/100),1,IF(K58/instructions!$C$44&lt;(instructions!$C$51/100),2,IF(K58/instructions!$C$44&lt;(instructions!$C$50/100),3,4))))),"")</f>
        <v/>
      </c>
      <c r="M58" s="71"/>
      <c r="N58" s="5"/>
      <c r="O58" s="61" t="str">
        <f>IFERROR(IF(ISBLANK(N58),"",IF(N58/instructions!$C$45&lt;(instructions!$C$53/100),0,IF(N58/instructions!$C$45&lt;(instructions!$C$52/100),1,IF(N58/instructions!$C$45&lt;(instructions!$C$51/100),2,IF(N58/instructions!$C$45&lt;(instructions!$C$50/100),3,4))))),"")</f>
        <v/>
      </c>
      <c r="P58" s="71"/>
      <c r="Q58" s="5"/>
      <c r="R58" s="61" t="str">
        <f>IFERROR(IF(ISBLANK(Q58),"",IF(Q58/instructions!$C$46&lt;(instructions!$C$53/100),0,IF(Q58/instructions!$C$46&lt;(instructions!$C$52/100),1,IF(Q58/instructions!$C$46&lt;(instructions!$C$51/100),2,IF(Q58/instructions!$C$46&lt;(instructions!$C$50/100),3,4))))),"")</f>
        <v/>
      </c>
      <c r="S58" s="71"/>
      <c r="T58" s="5"/>
      <c r="U58" s="61" t="str">
        <f>IFERROR(IF(ISBLANK(T58),"",IF(T58/instructions!$C$47&lt;(instructions!$C$53/100),0,IF(T58/instructions!$C$47&lt;(instructions!$C$52/100),1,IF(T58/instructions!$C$47&lt;(instructions!$C$51/100),2,IF(T58/instructions!$C$47&lt;(instructions!$C$50/100),3,4))))),"")</f>
        <v/>
      </c>
      <c r="V58" s="56" t="str">
        <f t="shared" si="2"/>
        <v/>
      </c>
      <c r="W58" s="57" t="str">
        <f t="shared" si="3"/>
        <v/>
      </c>
    </row>
    <row r="59" spans="1:23" ht="22" customHeight="1">
      <c r="A59" s="50" t="str">
        <f>IF(ISBLANK(H59),"",instructions!$C$26)</f>
        <v/>
      </c>
      <c r="B59" s="56" t="str">
        <f>IF(ISBLANK(H59),"",instructions!$C$28)</f>
        <v/>
      </c>
      <c r="C59" s="51" t="str">
        <f>IF(ISBLANK(H59),"",instructions!$C$30)</f>
        <v/>
      </c>
      <c r="D59" s="51" t="str">
        <f t="shared" si="0"/>
        <v/>
      </c>
      <c r="E59" s="52" t="str">
        <f>IF(ISBLANK(H59),"",instructions!$C$34)</f>
        <v/>
      </c>
      <c r="F59" s="52" t="str">
        <f>IF(ISBLANK(H59),"",instructions!$C$36)</f>
        <v/>
      </c>
      <c r="G59" s="52" t="str">
        <f t="shared" si="1"/>
        <v/>
      </c>
      <c r="H59" s="5"/>
      <c r="I59" s="5"/>
      <c r="J59" s="5"/>
      <c r="K59" s="5"/>
      <c r="L59" s="61" t="str">
        <f>IFERROR(IF(ISBLANK(K59),"",IF(K59/instructions!$C$44&lt;(instructions!$C$53/100),0,IF(K59/instructions!$C$44&lt;(instructions!$C$52/100),1,IF(K59/instructions!$C$44&lt;(instructions!$C$51/100),2,IF(K59/instructions!$C$44&lt;(instructions!$C$50/100),3,4))))),"")</f>
        <v/>
      </c>
      <c r="M59" s="71"/>
      <c r="N59" s="5"/>
      <c r="O59" s="61" t="str">
        <f>IFERROR(IF(ISBLANK(N59),"",IF(N59/instructions!$C$45&lt;(instructions!$C$53/100),0,IF(N59/instructions!$C$45&lt;(instructions!$C$52/100),1,IF(N59/instructions!$C$45&lt;(instructions!$C$51/100),2,IF(N59/instructions!$C$45&lt;(instructions!$C$50/100),3,4))))),"")</f>
        <v/>
      </c>
      <c r="P59" s="71"/>
      <c r="Q59" s="5"/>
      <c r="R59" s="61" t="str">
        <f>IFERROR(IF(ISBLANK(Q59),"",IF(Q59/instructions!$C$46&lt;(instructions!$C$53/100),0,IF(Q59/instructions!$C$46&lt;(instructions!$C$52/100),1,IF(Q59/instructions!$C$46&lt;(instructions!$C$51/100),2,IF(Q59/instructions!$C$46&lt;(instructions!$C$50/100),3,4))))),"")</f>
        <v/>
      </c>
      <c r="S59" s="71"/>
      <c r="T59" s="5"/>
      <c r="U59" s="61" t="str">
        <f>IFERROR(IF(ISBLANK(T59),"",IF(T59/instructions!$C$47&lt;(instructions!$C$53/100),0,IF(T59/instructions!$C$47&lt;(instructions!$C$52/100),1,IF(T59/instructions!$C$47&lt;(instructions!$C$51/100),2,IF(T59/instructions!$C$47&lt;(instructions!$C$50/100),3,4))))),"")</f>
        <v/>
      </c>
      <c r="V59" s="56" t="str">
        <f t="shared" si="2"/>
        <v/>
      </c>
      <c r="W59" s="57" t="str">
        <f t="shared" si="3"/>
        <v/>
      </c>
    </row>
    <row r="60" spans="1:23" ht="22" customHeight="1">
      <c r="A60" s="50" t="str">
        <f>IF(ISBLANK(H60),"",instructions!$C$26)</f>
        <v/>
      </c>
      <c r="B60" s="56" t="str">
        <f>IF(ISBLANK(H60),"",instructions!$C$28)</f>
        <v/>
      </c>
      <c r="C60" s="51" t="str">
        <f>IF(ISBLANK(H60),"",instructions!$C$30)</f>
        <v/>
      </c>
      <c r="D60" s="51" t="str">
        <f t="shared" si="0"/>
        <v/>
      </c>
      <c r="E60" s="52" t="str">
        <f>IF(ISBLANK(H60),"",instructions!$C$34)</f>
        <v/>
      </c>
      <c r="F60" s="52" t="str">
        <f>IF(ISBLANK(H60),"",instructions!$C$36)</f>
        <v/>
      </c>
      <c r="G60" s="52" t="str">
        <f t="shared" si="1"/>
        <v/>
      </c>
      <c r="H60" s="5"/>
      <c r="I60" s="5"/>
      <c r="J60" s="5"/>
      <c r="K60" s="5"/>
      <c r="L60" s="61" t="str">
        <f>IFERROR(IF(ISBLANK(K60),"",IF(K60/instructions!$C$44&lt;(instructions!$C$53/100),0,IF(K60/instructions!$C$44&lt;(instructions!$C$52/100),1,IF(K60/instructions!$C$44&lt;(instructions!$C$51/100),2,IF(K60/instructions!$C$44&lt;(instructions!$C$50/100),3,4))))),"")</f>
        <v/>
      </c>
      <c r="M60" s="71"/>
      <c r="N60" s="5"/>
      <c r="O60" s="61" t="str">
        <f>IFERROR(IF(ISBLANK(N60),"",IF(N60/instructions!$C$45&lt;(instructions!$C$53/100),0,IF(N60/instructions!$C$45&lt;(instructions!$C$52/100),1,IF(N60/instructions!$C$45&lt;(instructions!$C$51/100),2,IF(N60/instructions!$C$45&lt;(instructions!$C$50/100),3,4))))),"")</f>
        <v/>
      </c>
      <c r="P60" s="71"/>
      <c r="Q60" s="5"/>
      <c r="R60" s="61" t="str">
        <f>IFERROR(IF(ISBLANK(Q60),"",IF(Q60/instructions!$C$46&lt;(instructions!$C$53/100),0,IF(Q60/instructions!$C$46&lt;(instructions!$C$52/100),1,IF(Q60/instructions!$C$46&lt;(instructions!$C$51/100),2,IF(Q60/instructions!$C$46&lt;(instructions!$C$50/100),3,4))))),"")</f>
        <v/>
      </c>
      <c r="S60" s="71"/>
      <c r="T60" s="5"/>
      <c r="U60" s="61" t="str">
        <f>IFERROR(IF(ISBLANK(T60),"",IF(T60/instructions!$C$47&lt;(instructions!$C$53/100),0,IF(T60/instructions!$C$47&lt;(instructions!$C$52/100),1,IF(T60/instructions!$C$47&lt;(instructions!$C$51/100),2,IF(T60/instructions!$C$47&lt;(instructions!$C$50/100),3,4))))),"")</f>
        <v/>
      </c>
      <c r="V60" s="56" t="str">
        <f t="shared" si="2"/>
        <v/>
      </c>
      <c r="W60" s="57" t="str">
        <f t="shared" si="3"/>
        <v/>
      </c>
    </row>
    <row r="61" spans="1:23" ht="22" customHeight="1">
      <c r="A61" s="50" t="str">
        <f>IF(ISBLANK(H61),"",instructions!$C$26)</f>
        <v/>
      </c>
      <c r="B61" s="56" t="str">
        <f>IF(ISBLANK(H61),"",instructions!$C$28)</f>
        <v/>
      </c>
      <c r="C61" s="51" t="str">
        <f>IF(ISBLANK(H61),"",instructions!$C$30)</f>
        <v/>
      </c>
      <c r="D61" s="51" t="str">
        <f t="shared" si="0"/>
        <v/>
      </c>
      <c r="E61" s="52" t="str">
        <f>IF(ISBLANK(H61),"",instructions!$C$34)</f>
        <v/>
      </c>
      <c r="F61" s="52" t="str">
        <f>IF(ISBLANK(H61),"",instructions!$C$36)</f>
        <v/>
      </c>
      <c r="G61" s="52" t="str">
        <f t="shared" si="1"/>
        <v/>
      </c>
      <c r="H61" s="5"/>
      <c r="I61" s="5"/>
      <c r="J61" s="5"/>
      <c r="K61" s="5"/>
      <c r="L61" s="61" t="str">
        <f>IFERROR(IF(ISBLANK(K61),"",IF(K61/instructions!$C$44&lt;(instructions!$C$53/100),0,IF(K61/instructions!$C$44&lt;(instructions!$C$52/100),1,IF(K61/instructions!$C$44&lt;(instructions!$C$51/100),2,IF(K61/instructions!$C$44&lt;(instructions!$C$50/100),3,4))))),"")</f>
        <v/>
      </c>
      <c r="M61" s="71"/>
      <c r="N61" s="5"/>
      <c r="O61" s="61" t="str">
        <f>IFERROR(IF(ISBLANK(N61),"",IF(N61/instructions!$C$45&lt;(instructions!$C$53/100),0,IF(N61/instructions!$C$45&lt;(instructions!$C$52/100),1,IF(N61/instructions!$C$45&lt;(instructions!$C$51/100),2,IF(N61/instructions!$C$45&lt;(instructions!$C$50/100),3,4))))),"")</f>
        <v/>
      </c>
      <c r="P61" s="71"/>
      <c r="Q61" s="5"/>
      <c r="R61" s="61" t="str">
        <f>IFERROR(IF(ISBLANK(Q61),"",IF(Q61/instructions!$C$46&lt;(instructions!$C$53/100),0,IF(Q61/instructions!$C$46&lt;(instructions!$C$52/100),1,IF(Q61/instructions!$C$46&lt;(instructions!$C$51/100),2,IF(Q61/instructions!$C$46&lt;(instructions!$C$50/100),3,4))))),"")</f>
        <v/>
      </c>
      <c r="S61" s="71"/>
      <c r="T61" s="5"/>
      <c r="U61" s="61" t="str">
        <f>IFERROR(IF(ISBLANK(T61),"",IF(T61/instructions!$C$47&lt;(instructions!$C$53/100),0,IF(T61/instructions!$C$47&lt;(instructions!$C$52/100),1,IF(T61/instructions!$C$47&lt;(instructions!$C$51/100),2,IF(T61/instructions!$C$47&lt;(instructions!$C$50/100),3,4))))),"")</f>
        <v/>
      </c>
      <c r="V61" s="56" t="str">
        <f t="shared" si="2"/>
        <v/>
      </c>
      <c r="W61" s="57" t="str">
        <f t="shared" si="3"/>
        <v/>
      </c>
    </row>
    <row r="62" spans="1:23" ht="22" customHeight="1">
      <c r="A62" s="50" t="str">
        <f>IF(ISBLANK(H62),"",instructions!$C$26)</f>
        <v/>
      </c>
      <c r="B62" s="56" t="str">
        <f>IF(ISBLANK(H62),"",instructions!$C$28)</f>
        <v/>
      </c>
      <c r="C62" s="51" t="str">
        <f>IF(ISBLANK(H62),"",instructions!$C$30)</f>
        <v/>
      </c>
      <c r="D62" s="51" t="str">
        <f t="shared" si="0"/>
        <v/>
      </c>
      <c r="E62" s="52" t="str">
        <f>IF(ISBLANK(H62),"",instructions!$C$34)</f>
        <v/>
      </c>
      <c r="F62" s="52" t="str">
        <f>IF(ISBLANK(H62),"",instructions!$C$36)</f>
        <v/>
      </c>
      <c r="G62" s="52" t="str">
        <f t="shared" si="1"/>
        <v/>
      </c>
      <c r="H62" s="5"/>
      <c r="I62" s="5"/>
      <c r="J62" s="5"/>
      <c r="K62" s="5"/>
      <c r="L62" s="61" t="str">
        <f>IFERROR(IF(ISBLANK(K62),"",IF(K62/instructions!$C$44&lt;(instructions!$C$53/100),0,IF(K62/instructions!$C$44&lt;(instructions!$C$52/100),1,IF(K62/instructions!$C$44&lt;(instructions!$C$51/100),2,IF(K62/instructions!$C$44&lt;(instructions!$C$50/100),3,4))))),"")</f>
        <v/>
      </c>
      <c r="M62" s="71"/>
      <c r="N62" s="5"/>
      <c r="O62" s="61" t="str">
        <f>IFERROR(IF(ISBLANK(N62),"",IF(N62/instructions!$C$45&lt;(instructions!$C$53/100),0,IF(N62/instructions!$C$45&lt;(instructions!$C$52/100),1,IF(N62/instructions!$C$45&lt;(instructions!$C$51/100),2,IF(N62/instructions!$C$45&lt;(instructions!$C$50/100),3,4))))),"")</f>
        <v/>
      </c>
      <c r="P62" s="71"/>
      <c r="Q62" s="5"/>
      <c r="R62" s="61" t="str">
        <f>IFERROR(IF(ISBLANK(Q62),"",IF(Q62/instructions!$C$46&lt;(instructions!$C$53/100),0,IF(Q62/instructions!$C$46&lt;(instructions!$C$52/100),1,IF(Q62/instructions!$C$46&lt;(instructions!$C$51/100),2,IF(Q62/instructions!$C$46&lt;(instructions!$C$50/100),3,4))))),"")</f>
        <v/>
      </c>
      <c r="S62" s="71"/>
      <c r="T62" s="5"/>
      <c r="U62" s="61" t="str">
        <f>IFERROR(IF(ISBLANK(T62),"",IF(T62/instructions!$C$47&lt;(instructions!$C$53/100),0,IF(T62/instructions!$C$47&lt;(instructions!$C$52/100),1,IF(T62/instructions!$C$47&lt;(instructions!$C$51/100),2,IF(T62/instructions!$C$47&lt;(instructions!$C$50/100),3,4))))),"")</f>
        <v/>
      </c>
      <c r="V62" s="56" t="str">
        <f t="shared" si="2"/>
        <v/>
      </c>
      <c r="W62" s="57" t="str">
        <f t="shared" si="3"/>
        <v/>
      </c>
    </row>
    <row r="63" spans="1:23" ht="22" customHeight="1">
      <c r="A63" s="50" t="str">
        <f>IF(ISBLANK(H63),"",instructions!$C$26)</f>
        <v/>
      </c>
      <c r="B63" s="56" t="str">
        <f>IF(ISBLANK(H63),"",instructions!$C$28)</f>
        <v/>
      </c>
      <c r="C63" s="51" t="str">
        <f>IF(ISBLANK(H63),"",instructions!$C$30)</f>
        <v/>
      </c>
      <c r="D63" s="51" t="str">
        <f t="shared" si="0"/>
        <v/>
      </c>
      <c r="E63" s="52" t="str">
        <f>IF(ISBLANK(H63),"",instructions!$C$34)</f>
        <v/>
      </c>
      <c r="F63" s="52" t="str">
        <f>IF(ISBLANK(H63),"",instructions!$C$36)</f>
        <v/>
      </c>
      <c r="G63" s="52" t="str">
        <f t="shared" si="1"/>
        <v/>
      </c>
      <c r="H63" s="5"/>
      <c r="I63" s="5"/>
      <c r="J63" s="5"/>
      <c r="K63" s="5"/>
      <c r="L63" s="61" t="str">
        <f>IFERROR(IF(ISBLANK(K63),"",IF(K63/instructions!$C$44&lt;(instructions!$C$53/100),0,IF(K63/instructions!$C$44&lt;(instructions!$C$52/100),1,IF(K63/instructions!$C$44&lt;(instructions!$C$51/100),2,IF(K63/instructions!$C$44&lt;(instructions!$C$50/100),3,4))))),"")</f>
        <v/>
      </c>
      <c r="M63" s="71"/>
      <c r="N63" s="5"/>
      <c r="O63" s="61" t="str">
        <f>IFERROR(IF(ISBLANK(N63),"",IF(N63/instructions!$C$45&lt;(instructions!$C$53/100),0,IF(N63/instructions!$C$45&lt;(instructions!$C$52/100),1,IF(N63/instructions!$C$45&lt;(instructions!$C$51/100),2,IF(N63/instructions!$C$45&lt;(instructions!$C$50/100),3,4))))),"")</f>
        <v/>
      </c>
      <c r="P63" s="71"/>
      <c r="Q63" s="5"/>
      <c r="R63" s="61" t="str">
        <f>IFERROR(IF(ISBLANK(Q63),"",IF(Q63/instructions!$C$46&lt;(instructions!$C$53/100),0,IF(Q63/instructions!$C$46&lt;(instructions!$C$52/100),1,IF(Q63/instructions!$C$46&lt;(instructions!$C$51/100),2,IF(Q63/instructions!$C$46&lt;(instructions!$C$50/100),3,4))))),"")</f>
        <v/>
      </c>
      <c r="S63" s="71"/>
      <c r="T63" s="5"/>
      <c r="U63" s="61" t="str">
        <f>IFERROR(IF(ISBLANK(T63),"",IF(T63/instructions!$C$47&lt;(instructions!$C$53/100),0,IF(T63/instructions!$C$47&lt;(instructions!$C$52/100),1,IF(T63/instructions!$C$47&lt;(instructions!$C$51/100),2,IF(T63/instructions!$C$47&lt;(instructions!$C$50/100),3,4))))),"")</f>
        <v/>
      </c>
      <c r="V63" s="56" t="str">
        <f t="shared" si="2"/>
        <v/>
      </c>
      <c r="W63" s="57" t="str">
        <f t="shared" si="3"/>
        <v/>
      </c>
    </row>
    <row r="64" spans="1:23" ht="22" customHeight="1">
      <c r="A64" s="50" t="str">
        <f>IF(ISBLANK(H64),"",instructions!$C$26)</f>
        <v/>
      </c>
      <c r="B64" s="56" t="str">
        <f>IF(ISBLANK(H64),"",instructions!$C$28)</f>
        <v/>
      </c>
      <c r="C64" s="51" t="str">
        <f>IF(ISBLANK(H64),"",instructions!$C$30)</f>
        <v/>
      </c>
      <c r="D64" s="51" t="str">
        <f t="shared" si="0"/>
        <v/>
      </c>
      <c r="E64" s="52" t="str">
        <f>IF(ISBLANK(H64),"",instructions!$C$34)</f>
        <v/>
      </c>
      <c r="F64" s="52" t="str">
        <f>IF(ISBLANK(H64),"",instructions!$C$36)</f>
        <v/>
      </c>
      <c r="G64" s="52" t="str">
        <f t="shared" si="1"/>
        <v/>
      </c>
      <c r="H64" s="5"/>
      <c r="I64" s="5"/>
      <c r="J64" s="5"/>
      <c r="K64" s="5"/>
      <c r="L64" s="61" t="str">
        <f>IFERROR(IF(ISBLANK(K64),"",IF(K64/instructions!$C$44&lt;(instructions!$C$53/100),0,IF(K64/instructions!$C$44&lt;(instructions!$C$52/100),1,IF(K64/instructions!$C$44&lt;(instructions!$C$51/100),2,IF(K64/instructions!$C$44&lt;(instructions!$C$50/100),3,4))))),"")</f>
        <v/>
      </c>
      <c r="M64" s="71"/>
      <c r="N64" s="5"/>
      <c r="O64" s="61" t="str">
        <f>IFERROR(IF(ISBLANK(N64),"",IF(N64/instructions!$C$45&lt;(instructions!$C$53/100),0,IF(N64/instructions!$C$45&lt;(instructions!$C$52/100),1,IF(N64/instructions!$C$45&lt;(instructions!$C$51/100),2,IF(N64/instructions!$C$45&lt;(instructions!$C$50/100),3,4))))),"")</f>
        <v/>
      </c>
      <c r="P64" s="71"/>
      <c r="Q64" s="5"/>
      <c r="R64" s="61" t="str">
        <f>IFERROR(IF(ISBLANK(Q64),"",IF(Q64/instructions!$C$46&lt;(instructions!$C$53/100),0,IF(Q64/instructions!$C$46&lt;(instructions!$C$52/100),1,IF(Q64/instructions!$C$46&lt;(instructions!$C$51/100),2,IF(Q64/instructions!$C$46&lt;(instructions!$C$50/100),3,4))))),"")</f>
        <v/>
      </c>
      <c r="S64" s="71"/>
      <c r="T64" s="5"/>
      <c r="U64" s="61" t="str">
        <f>IFERROR(IF(ISBLANK(T64),"",IF(T64/instructions!$C$47&lt;(instructions!$C$53/100),0,IF(T64/instructions!$C$47&lt;(instructions!$C$52/100),1,IF(T64/instructions!$C$47&lt;(instructions!$C$51/100),2,IF(T64/instructions!$C$47&lt;(instructions!$C$50/100),3,4))))),"")</f>
        <v/>
      </c>
      <c r="V64" s="56" t="str">
        <f t="shared" si="2"/>
        <v/>
      </c>
      <c r="W64" s="57" t="str">
        <f t="shared" si="3"/>
        <v/>
      </c>
    </row>
    <row r="65" spans="1:23" ht="22" customHeight="1">
      <c r="A65" s="50" t="str">
        <f>IF(ISBLANK(H65),"",instructions!$C$26)</f>
        <v/>
      </c>
      <c r="B65" s="56" t="str">
        <f>IF(ISBLANK(H65),"",instructions!$C$28)</f>
        <v/>
      </c>
      <c r="C65" s="51" t="str">
        <f>IF(ISBLANK(H65),"",instructions!$C$30)</f>
        <v/>
      </c>
      <c r="D65" s="51" t="str">
        <f t="shared" si="0"/>
        <v/>
      </c>
      <c r="E65" s="52" t="str">
        <f>IF(ISBLANK(H65),"",instructions!$C$34)</f>
        <v/>
      </c>
      <c r="F65" s="52" t="str">
        <f>IF(ISBLANK(H65),"",instructions!$C$36)</f>
        <v/>
      </c>
      <c r="G65" s="52" t="str">
        <f t="shared" si="1"/>
        <v/>
      </c>
      <c r="H65" s="5"/>
      <c r="I65" s="5"/>
      <c r="J65" s="5"/>
      <c r="K65" s="5"/>
      <c r="L65" s="61" t="str">
        <f>IFERROR(IF(ISBLANK(K65),"",IF(K65/instructions!$C$44&lt;(instructions!$C$53/100),0,IF(K65/instructions!$C$44&lt;(instructions!$C$52/100),1,IF(K65/instructions!$C$44&lt;(instructions!$C$51/100),2,IF(K65/instructions!$C$44&lt;(instructions!$C$50/100),3,4))))),"")</f>
        <v/>
      </c>
      <c r="M65" s="71"/>
      <c r="N65" s="5"/>
      <c r="O65" s="61" t="str">
        <f>IFERROR(IF(ISBLANK(N65),"",IF(N65/instructions!$C$45&lt;(instructions!$C$53/100),0,IF(N65/instructions!$C$45&lt;(instructions!$C$52/100),1,IF(N65/instructions!$C$45&lt;(instructions!$C$51/100),2,IF(N65/instructions!$C$45&lt;(instructions!$C$50/100),3,4))))),"")</f>
        <v/>
      </c>
      <c r="P65" s="71"/>
      <c r="Q65" s="5"/>
      <c r="R65" s="61" t="str">
        <f>IFERROR(IF(ISBLANK(Q65),"",IF(Q65/instructions!$C$46&lt;(instructions!$C$53/100),0,IF(Q65/instructions!$C$46&lt;(instructions!$C$52/100),1,IF(Q65/instructions!$C$46&lt;(instructions!$C$51/100),2,IF(Q65/instructions!$C$46&lt;(instructions!$C$50/100),3,4))))),"")</f>
        <v/>
      </c>
      <c r="S65" s="71"/>
      <c r="T65" s="5"/>
      <c r="U65" s="61" t="str">
        <f>IFERROR(IF(ISBLANK(T65),"",IF(T65/instructions!$C$47&lt;(instructions!$C$53/100),0,IF(T65/instructions!$C$47&lt;(instructions!$C$52/100),1,IF(T65/instructions!$C$47&lt;(instructions!$C$51/100),2,IF(T65/instructions!$C$47&lt;(instructions!$C$50/100),3,4))))),"")</f>
        <v/>
      </c>
      <c r="V65" s="56" t="str">
        <f t="shared" si="2"/>
        <v/>
      </c>
      <c r="W65" s="57" t="str">
        <f t="shared" si="3"/>
        <v/>
      </c>
    </row>
    <row r="66" spans="1:23" ht="22" customHeight="1">
      <c r="A66" s="50" t="str">
        <f>IF(ISBLANK(H66),"",instructions!$C$26)</f>
        <v/>
      </c>
      <c r="B66" s="56" t="str">
        <f>IF(ISBLANK(H66),"",instructions!$C$28)</f>
        <v/>
      </c>
      <c r="C66" s="51" t="str">
        <f>IF(ISBLANK(H66),"",instructions!$C$30)</f>
        <v/>
      </c>
      <c r="D66" s="51" t="str">
        <f t="shared" si="0"/>
        <v/>
      </c>
      <c r="E66" s="52" t="str">
        <f>IF(ISBLANK(H66),"",instructions!$C$34)</f>
        <v/>
      </c>
      <c r="F66" s="52" t="str">
        <f>IF(ISBLANK(H66),"",instructions!$C$36)</f>
        <v/>
      </c>
      <c r="G66" s="52" t="str">
        <f t="shared" si="1"/>
        <v/>
      </c>
      <c r="H66" s="5"/>
      <c r="I66" s="5"/>
      <c r="J66" s="5"/>
      <c r="K66" s="5"/>
      <c r="L66" s="61" t="str">
        <f>IFERROR(IF(ISBLANK(K66),"",IF(K66/instructions!$C$44&lt;(instructions!$C$53/100),0,IF(K66/instructions!$C$44&lt;(instructions!$C$52/100),1,IF(K66/instructions!$C$44&lt;(instructions!$C$51/100),2,IF(K66/instructions!$C$44&lt;(instructions!$C$50/100),3,4))))),"")</f>
        <v/>
      </c>
      <c r="M66" s="71"/>
      <c r="N66" s="5"/>
      <c r="O66" s="61" t="str">
        <f>IFERROR(IF(ISBLANK(N66),"",IF(N66/instructions!$C$45&lt;(instructions!$C$53/100),0,IF(N66/instructions!$C$45&lt;(instructions!$C$52/100),1,IF(N66/instructions!$C$45&lt;(instructions!$C$51/100),2,IF(N66/instructions!$C$45&lt;(instructions!$C$50/100),3,4))))),"")</f>
        <v/>
      </c>
      <c r="P66" s="71"/>
      <c r="Q66" s="5"/>
      <c r="R66" s="61" t="str">
        <f>IFERROR(IF(ISBLANK(Q66),"",IF(Q66/instructions!$C$46&lt;(instructions!$C$53/100),0,IF(Q66/instructions!$C$46&lt;(instructions!$C$52/100),1,IF(Q66/instructions!$C$46&lt;(instructions!$C$51/100),2,IF(Q66/instructions!$C$46&lt;(instructions!$C$50/100),3,4))))),"")</f>
        <v/>
      </c>
      <c r="S66" s="71"/>
      <c r="T66" s="5"/>
      <c r="U66" s="61" t="str">
        <f>IFERROR(IF(ISBLANK(T66),"",IF(T66/instructions!$C$47&lt;(instructions!$C$53/100),0,IF(T66/instructions!$C$47&lt;(instructions!$C$52/100),1,IF(T66/instructions!$C$47&lt;(instructions!$C$51/100),2,IF(T66/instructions!$C$47&lt;(instructions!$C$50/100),3,4))))),"")</f>
        <v/>
      </c>
      <c r="V66" s="56" t="str">
        <f t="shared" si="2"/>
        <v/>
      </c>
      <c r="W66" s="57" t="str">
        <f t="shared" si="3"/>
        <v/>
      </c>
    </row>
    <row r="67" spans="1:23" ht="22" customHeight="1">
      <c r="A67" s="50" t="str">
        <f>IF(ISBLANK(H67),"",instructions!$C$26)</f>
        <v/>
      </c>
      <c r="B67" s="56" t="str">
        <f>IF(ISBLANK(H67),"",instructions!$C$28)</f>
        <v/>
      </c>
      <c r="C67" s="51" t="str">
        <f>IF(ISBLANK(H67),"",instructions!$C$30)</f>
        <v/>
      </c>
      <c r="D67" s="51" t="str">
        <f t="shared" ref="D67:D130" si="4">IF(ISBLANK(H67),"","Diversity, Understanding")</f>
        <v/>
      </c>
      <c r="E67" s="52" t="str">
        <f>IF(ISBLANK(H67),"",instructions!$C$34)</f>
        <v/>
      </c>
      <c r="F67" s="52" t="str">
        <f>IF(ISBLANK(H67),"",instructions!$C$36)</f>
        <v/>
      </c>
      <c r="G67" s="52" t="str">
        <f t="shared" ref="G67:G130" si="5">IF(ISBLANK(H67),"","PREPOST")</f>
        <v/>
      </c>
      <c r="H67" s="5"/>
      <c r="I67" s="5"/>
      <c r="J67" s="5"/>
      <c r="K67" s="5"/>
      <c r="L67" s="61" t="str">
        <f>IFERROR(IF(ISBLANK(K67),"",IF(K67/instructions!$C$44&lt;(instructions!$C$53/100),0,IF(K67/instructions!$C$44&lt;(instructions!$C$52/100),1,IF(K67/instructions!$C$44&lt;(instructions!$C$51/100),2,IF(K67/instructions!$C$44&lt;(instructions!$C$50/100),3,4))))),"")</f>
        <v/>
      </c>
      <c r="M67" s="71"/>
      <c r="N67" s="5"/>
      <c r="O67" s="61" t="str">
        <f>IFERROR(IF(ISBLANK(N67),"",IF(N67/instructions!$C$45&lt;(instructions!$C$53/100),0,IF(N67/instructions!$C$45&lt;(instructions!$C$52/100),1,IF(N67/instructions!$C$45&lt;(instructions!$C$51/100),2,IF(N67/instructions!$C$45&lt;(instructions!$C$50/100),3,4))))),"")</f>
        <v/>
      </c>
      <c r="P67" s="71"/>
      <c r="Q67" s="5"/>
      <c r="R67" s="61" t="str">
        <f>IFERROR(IF(ISBLANK(Q67),"",IF(Q67/instructions!$C$46&lt;(instructions!$C$53/100),0,IF(Q67/instructions!$C$46&lt;(instructions!$C$52/100),1,IF(Q67/instructions!$C$46&lt;(instructions!$C$51/100),2,IF(Q67/instructions!$C$46&lt;(instructions!$C$50/100),3,4))))),"")</f>
        <v/>
      </c>
      <c r="S67" s="71"/>
      <c r="T67" s="5"/>
      <c r="U67" s="61" t="str">
        <f>IFERROR(IF(ISBLANK(T67),"",IF(T67/instructions!$C$47&lt;(instructions!$C$53/100),0,IF(T67/instructions!$C$47&lt;(instructions!$C$52/100),1,IF(T67/instructions!$C$47&lt;(instructions!$C$51/100),2,IF(T67/instructions!$C$47&lt;(instructions!$C$50/100),3,4))))),"")</f>
        <v/>
      </c>
      <c r="V67" s="56" t="str">
        <f t="shared" ref="V67:V120" si="6">IF(ISBLANK(H67),"",SUM(L67,O67,R67,U67))</f>
        <v/>
      </c>
      <c r="W67" s="57" t="str">
        <f t="shared" ref="W67:W120" si="7">IF(ISBLANK(H67),"",V67/COUNT(L67,O67,Q67,U67))</f>
        <v/>
      </c>
    </row>
    <row r="68" spans="1:23" ht="22" customHeight="1">
      <c r="A68" s="50" t="str">
        <f>IF(ISBLANK(H68),"",instructions!$C$26)</f>
        <v/>
      </c>
      <c r="B68" s="56" t="str">
        <f>IF(ISBLANK(H68),"",instructions!$C$28)</f>
        <v/>
      </c>
      <c r="C68" s="51" t="str">
        <f>IF(ISBLANK(H68),"",instructions!$C$30)</f>
        <v/>
      </c>
      <c r="D68" s="51" t="str">
        <f t="shared" si="4"/>
        <v/>
      </c>
      <c r="E68" s="52" t="str">
        <f>IF(ISBLANK(H68),"",instructions!$C$34)</f>
        <v/>
      </c>
      <c r="F68" s="52" t="str">
        <f>IF(ISBLANK(H68),"",instructions!$C$36)</f>
        <v/>
      </c>
      <c r="G68" s="52" t="str">
        <f t="shared" si="5"/>
        <v/>
      </c>
      <c r="H68" s="5"/>
      <c r="I68" s="5"/>
      <c r="J68" s="5"/>
      <c r="K68" s="5"/>
      <c r="L68" s="61" t="str">
        <f>IFERROR(IF(ISBLANK(K68),"",IF(K68/instructions!$C$44&lt;(instructions!$C$53/100),0,IF(K68/instructions!$C$44&lt;(instructions!$C$52/100),1,IF(K68/instructions!$C$44&lt;(instructions!$C$51/100),2,IF(K68/instructions!$C$44&lt;(instructions!$C$50/100),3,4))))),"")</f>
        <v/>
      </c>
      <c r="M68" s="71"/>
      <c r="N68" s="5"/>
      <c r="O68" s="61" t="str">
        <f>IFERROR(IF(ISBLANK(N68),"",IF(N68/instructions!$C$45&lt;(instructions!$C$53/100),0,IF(N68/instructions!$C$45&lt;(instructions!$C$52/100),1,IF(N68/instructions!$C$45&lt;(instructions!$C$51/100),2,IF(N68/instructions!$C$45&lt;(instructions!$C$50/100),3,4))))),"")</f>
        <v/>
      </c>
      <c r="P68" s="71"/>
      <c r="Q68" s="5"/>
      <c r="R68" s="61" t="str">
        <f>IFERROR(IF(ISBLANK(Q68),"",IF(Q68/instructions!$C$46&lt;(instructions!$C$53/100),0,IF(Q68/instructions!$C$46&lt;(instructions!$C$52/100),1,IF(Q68/instructions!$C$46&lt;(instructions!$C$51/100),2,IF(Q68/instructions!$C$46&lt;(instructions!$C$50/100),3,4))))),"")</f>
        <v/>
      </c>
      <c r="S68" s="71"/>
      <c r="T68" s="5"/>
      <c r="U68" s="61" t="str">
        <f>IFERROR(IF(ISBLANK(T68),"",IF(T68/instructions!$C$47&lt;(instructions!$C$53/100),0,IF(T68/instructions!$C$47&lt;(instructions!$C$52/100),1,IF(T68/instructions!$C$47&lt;(instructions!$C$51/100),2,IF(T68/instructions!$C$47&lt;(instructions!$C$50/100),3,4))))),"")</f>
        <v/>
      </c>
      <c r="V68" s="56" t="str">
        <f t="shared" si="6"/>
        <v/>
      </c>
      <c r="W68" s="57" t="str">
        <f t="shared" si="7"/>
        <v/>
      </c>
    </row>
    <row r="69" spans="1:23" ht="22" customHeight="1">
      <c r="A69" s="50" t="str">
        <f>IF(ISBLANK(H69),"",instructions!$C$26)</f>
        <v/>
      </c>
      <c r="B69" s="56" t="str">
        <f>IF(ISBLANK(H69),"",instructions!$C$28)</f>
        <v/>
      </c>
      <c r="C69" s="51" t="str">
        <f>IF(ISBLANK(H69),"",instructions!$C$30)</f>
        <v/>
      </c>
      <c r="D69" s="51" t="str">
        <f t="shared" si="4"/>
        <v/>
      </c>
      <c r="E69" s="52" t="str">
        <f>IF(ISBLANK(H69),"",instructions!$C$34)</f>
        <v/>
      </c>
      <c r="F69" s="52" t="str">
        <f>IF(ISBLANK(H69),"",instructions!$C$36)</f>
        <v/>
      </c>
      <c r="G69" s="52" t="str">
        <f t="shared" si="5"/>
        <v/>
      </c>
      <c r="H69" s="5"/>
      <c r="I69" s="5"/>
      <c r="J69" s="5"/>
      <c r="K69" s="5"/>
      <c r="L69" s="61" t="str">
        <f>IFERROR(IF(ISBLANK(K69),"",IF(K69/instructions!$C$44&lt;(instructions!$C$53/100),0,IF(K69/instructions!$C$44&lt;(instructions!$C$52/100),1,IF(K69/instructions!$C$44&lt;(instructions!$C$51/100),2,IF(K69/instructions!$C$44&lt;(instructions!$C$50/100),3,4))))),"")</f>
        <v/>
      </c>
      <c r="M69" s="71"/>
      <c r="N69" s="5"/>
      <c r="O69" s="61" t="str">
        <f>IFERROR(IF(ISBLANK(N69),"",IF(N69/instructions!$C$45&lt;(instructions!$C$53/100),0,IF(N69/instructions!$C$45&lt;(instructions!$C$52/100),1,IF(N69/instructions!$C$45&lt;(instructions!$C$51/100),2,IF(N69/instructions!$C$45&lt;(instructions!$C$50/100),3,4))))),"")</f>
        <v/>
      </c>
      <c r="P69" s="71"/>
      <c r="Q69" s="5"/>
      <c r="R69" s="61" t="str">
        <f>IFERROR(IF(ISBLANK(Q69),"",IF(Q69/instructions!$C$46&lt;(instructions!$C$53/100),0,IF(Q69/instructions!$C$46&lt;(instructions!$C$52/100),1,IF(Q69/instructions!$C$46&lt;(instructions!$C$51/100),2,IF(Q69/instructions!$C$46&lt;(instructions!$C$50/100),3,4))))),"")</f>
        <v/>
      </c>
      <c r="S69" s="71"/>
      <c r="T69" s="5"/>
      <c r="U69" s="61" t="str">
        <f>IFERROR(IF(ISBLANK(T69),"",IF(T69/instructions!$C$47&lt;(instructions!$C$53/100),0,IF(T69/instructions!$C$47&lt;(instructions!$C$52/100),1,IF(T69/instructions!$C$47&lt;(instructions!$C$51/100),2,IF(T69/instructions!$C$47&lt;(instructions!$C$50/100),3,4))))),"")</f>
        <v/>
      </c>
      <c r="V69" s="56" t="str">
        <f t="shared" si="6"/>
        <v/>
      </c>
      <c r="W69" s="57" t="str">
        <f t="shared" si="7"/>
        <v/>
      </c>
    </row>
    <row r="70" spans="1:23" ht="22" customHeight="1">
      <c r="A70" s="50" t="str">
        <f>IF(ISBLANK(H70),"",instructions!$C$26)</f>
        <v/>
      </c>
      <c r="B70" s="56" t="str">
        <f>IF(ISBLANK(H70),"",instructions!$C$28)</f>
        <v/>
      </c>
      <c r="C70" s="51" t="str">
        <f>IF(ISBLANK(H70),"",instructions!$C$30)</f>
        <v/>
      </c>
      <c r="D70" s="51" t="str">
        <f t="shared" si="4"/>
        <v/>
      </c>
      <c r="E70" s="52" t="str">
        <f>IF(ISBLANK(H70),"",instructions!$C$34)</f>
        <v/>
      </c>
      <c r="F70" s="52" t="str">
        <f>IF(ISBLANK(H70),"",instructions!$C$36)</f>
        <v/>
      </c>
      <c r="G70" s="52" t="str">
        <f t="shared" si="5"/>
        <v/>
      </c>
      <c r="H70" s="5"/>
      <c r="I70" s="5"/>
      <c r="J70" s="5"/>
      <c r="K70" s="5"/>
      <c r="L70" s="61" t="str">
        <f>IFERROR(IF(ISBLANK(K70),"",IF(K70/instructions!$C$44&lt;(instructions!$C$53/100),0,IF(K70/instructions!$C$44&lt;(instructions!$C$52/100),1,IF(K70/instructions!$C$44&lt;(instructions!$C$51/100),2,IF(K70/instructions!$C$44&lt;(instructions!$C$50/100),3,4))))),"")</f>
        <v/>
      </c>
      <c r="M70" s="71"/>
      <c r="N70" s="5"/>
      <c r="O70" s="61" t="str">
        <f>IFERROR(IF(ISBLANK(N70),"",IF(N70/instructions!$C$45&lt;(instructions!$C$53/100),0,IF(N70/instructions!$C$45&lt;(instructions!$C$52/100),1,IF(N70/instructions!$C$45&lt;(instructions!$C$51/100),2,IF(N70/instructions!$C$45&lt;(instructions!$C$50/100),3,4))))),"")</f>
        <v/>
      </c>
      <c r="P70" s="71"/>
      <c r="Q70" s="5"/>
      <c r="R70" s="61" t="str">
        <f>IFERROR(IF(ISBLANK(Q70),"",IF(Q70/instructions!$C$46&lt;(instructions!$C$53/100),0,IF(Q70/instructions!$C$46&lt;(instructions!$C$52/100),1,IF(Q70/instructions!$C$46&lt;(instructions!$C$51/100),2,IF(Q70/instructions!$C$46&lt;(instructions!$C$50/100),3,4))))),"")</f>
        <v/>
      </c>
      <c r="S70" s="71"/>
      <c r="T70" s="5"/>
      <c r="U70" s="61" t="str">
        <f>IFERROR(IF(ISBLANK(T70),"",IF(T70/instructions!$C$47&lt;(instructions!$C$53/100),0,IF(T70/instructions!$C$47&lt;(instructions!$C$52/100),1,IF(T70/instructions!$C$47&lt;(instructions!$C$51/100),2,IF(T70/instructions!$C$47&lt;(instructions!$C$50/100),3,4))))),"")</f>
        <v/>
      </c>
      <c r="V70" s="56" t="str">
        <f t="shared" si="6"/>
        <v/>
      </c>
      <c r="W70" s="57" t="str">
        <f t="shared" si="7"/>
        <v/>
      </c>
    </row>
    <row r="71" spans="1:23" ht="22" customHeight="1">
      <c r="A71" s="50" t="str">
        <f>IF(ISBLANK(H71),"",instructions!$C$26)</f>
        <v/>
      </c>
      <c r="B71" s="56" t="str">
        <f>IF(ISBLANK(H71),"",instructions!$C$28)</f>
        <v/>
      </c>
      <c r="C71" s="51" t="str">
        <f>IF(ISBLANK(H71),"",instructions!$C$30)</f>
        <v/>
      </c>
      <c r="D71" s="51" t="str">
        <f t="shared" si="4"/>
        <v/>
      </c>
      <c r="E71" s="52" t="str">
        <f>IF(ISBLANK(H71),"",instructions!$C$34)</f>
        <v/>
      </c>
      <c r="F71" s="52" t="str">
        <f>IF(ISBLANK(H71),"",instructions!$C$36)</f>
        <v/>
      </c>
      <c r="G71" s="52" t="str">
        <f t="shared" si="5"/>
        <v/>
      </c>
      <c r="H71" s="5"/>
      <c r="I71" s="5"/>
      <c r="J71" s="5"/>
      <c r="K71" s="5"/>
      <c r="L71" s="61" t="str">
        <f>IFERROR(IF(ISBLANK(K71),"",IF(K71/instructions!$C$44&lt;(instructions!$C$53/100),0,IF(K71/instructions!$C$44&lt;(instructions!$C$52/100),1,IF(K71/instructions!$C$44&lt;(instructions!$C$51/100),2,IF(K71/instructions!$C$44&lt;(instructions!$C$50/100),3,4))))),"")</f>
        <v/>
      </c>
      <c r="M71" s="71"/>
      <c r="N71" s="5"/>
      <c r="O71" s="61" t="str">
        <f>IFERROR(IF(ISBLANK(N71),"",IF(N71/instructions!$C$45&lt;(instructions!$C$53/100),0,IF(N71/instructions!$C$45&lt;(instructions!$C$52/100),1,IF(N71/instructions!$C$45&lt;(instructions!$C$51/100),2,IF(N71/instructions!$C$45&lt;(instructions!$C$50/100),3,4))))),"")</f>
        <v/>
      </c>
      <c r="P71" s="71"/>
      <c r="Q71" s="5"/>
      <c r="R71" s="61" t="str">
        <f>IFERROR(IF(ISBLANK(Q71),"",IF(Q71/instructions!$C$46&lt;(instructions!$C$53/100),0,IF(Q71/instructions!$C$46&lt;(instructions!$C$52/100),1,IF(Q71/instructions!$C$46&lt;(instructions!$C$51/100),2,IF(Q71/instructions!$C$46&lt;(instructions!$C$50/100),3,4))))),"")</f>
        <v/>
      </c>
      <c r="S71" s="71"/>
      <c r="T71" s="5"/>
      <c r="U71" s="61" t="str">
        <f>IFERROR(IF(ISBLANK(T71),"",IF(T71/instructions!$C$47&lt;(instructions!$C$53/100),0,IF(T71/instructions!$C$47&lt;(instructions!$C$52/100),1,IF(T71/instructions!$C$47&lt;(instructions!$C$51/100),2,IF(T71/instructions!$C$47&lt;(instructions!$C$50/100),3,4))))),"")</f>
        <v/>
      </c>
      <c r="V71" s="56" t="str">
        <f t="shared" si="6"/>
        <v/>
      </c>
      <c r="W71" s="57" t="str">
        <f t="shared" si="7"/>
        <v/>
      </c>
    </row>
    <row r="72" spans="1:23" ht="22" customHeight="1">
      <c r="A72" s="50" t="str">
        <f>IF(ISBLANK(H72),"",instructions!$C$26)</f>
        <v/>
      </c>
      <c r="B72" s="56" t="str">
        <f>IF(ISBLANK(H72),"",instructions!$C$28)</f>
        <v/>
      </c>
      <c r="C72" s="51" t="str">
        <f>IF(ISBLANK(H72),"",instructions!$C$30)</f>
        <v/>
      </c>
      <c r="D72" s="51" t="str">
        <f t="shared" si="4"/>
        <v/>
      </c>
      <c r="E72" s="52" t="str">
        <f>IF(ISBLANK(H72),"",instructions!$C$34)</f>
        <v/>
      </c>
      <c r="F72" s="52" t="str">
        <f>IF(ISBLANK(H72),"",instructions!$C$36)</f>
        <v/>
      </c>
      <c r="G72" s="52" t="str">
        <f t="shared" si="5"/>
        <v/>
      </c>
      <c r="H72" s="5"/>
      <c r="I72" s="5"/>
      <c r="J72" s="5"/>
      <c r="K72" s="5"/>
      <c r="L72" s="61" t="str">
        <f>IFERROR(IF(ISBLANK(K72),"",IF(K72/instructions!$C$44&lt;(instructions!$C$53/100),0,IF(K72/instructions!$C$44&lt;(instructions!$C$52/100),1,IF(K72/instructions!$C$44&lt;(instructions!$C$51/100),2,IF(K72/instructions!$C$44&lt;(instructions!$C$50/100),3,4))))),"")</f>
        <v/>
      </c>
      <c r="M72" s="71"/>
      <c r="N72" s="5"/>
      <c r="O72" s="61" t="str">
        <f>IFERROR(IF(ISBLANK(N72),"",IF(N72/instructions!$C$45&lt;(instructions!$C$53/100),0,IF(N72/instructions!$C$45&lt;(instructions!$C$52/100),1,IF(N72/instructions!$C$45&lt;(instructions!$C$51/100),2,IF(N72/instructions!$C$45&lt;(instructions!$C$50/100),3,4))))),"")</f>
        <v/>
      </c>
      <c r="P72" s="71"/>
      <c r="Q72" s="5"/>
      <c r="R72" s="61" t="str">
        <f>IFERROR(IF(ISBLANK(Q72),"",IF(Q72/instructions!$C$46&lt;(instructions!$C$53/100),0,IF(Q72/instructions!$C$46&lt;(instructions!$C$52/100),1,IF(Q72/instructions!$C$46&lt;(instructions!$C$51/100),2,IF(Q72/instructions!$C$46&lt;(instructions!$C$50/100),3,4))))),"")</f>
        <v/>
      </c>
      <c r="S72" s="71"/>
      <c r="T72" s="5"/>
      <c r="U72" s="61" t="str">
        <f>IFERROR(IF(ISBLANK(T72),"",IF(T72/instructions!$C$47&lt;(instructions!$C$53/100),0,IF(T72/instructions!$C$47&lt;(instructions!$C$52/100),1,IF(T72/instructions!$C$47&lt;(instructions!$C$51/100),2,IF(T72/instructions!$C$47&lt;(instructions!$C$50/100),3,4))))),"")</f>
        <v/>
      </c>
      <c r="V72" s="56" t="str">
        <f t="shared" si="6"/>
        <v/>
      </c>
      <c r="W72" s="57" t="str">
        <f t="shared" si="7"/>
        <v/>
      </c>
    </row>
    <row r="73" spans="1:23" ht="22" customHeight="1">
      <c r="A73" s="50" t="str">
        <f>IF(ISBLANK(H73),"",instructions!$C$26)</f>
        <v/>
      </c>
      <c r="B73" s="56" t="str">
        <f>IF(ISBLANK(H73),"",instructions!$C$28)</f>
        <v/>
      </c>
      <c r="C73" s="51" t="str">
        <f>IF(ISBLANK(H73),"",instructions!$C$30)</f>
        <v/>
      </c>
      <c r="D73" s="51" t="str">
        <f t="shared" si="4"/>
        <v/>
      </c>
      <c r="E73" s="52" t="str">
        <f>IF(ISBLANK(H73),"",instructions!$C$34)</f>
        <v/>
      </c>
      <c r="F73" s="52" t="str">
        <f>IF(ISBLANK(H73),"",instructions!$C$36)</f>
        <v/>
      </c>
      <c r="G73" s="52" t="str">
        <f t="shared" si="5"/>
        <v/>
      </c>
      <c r="H73" s="5"/>
      <c r="I73" s="5"/>
      <c r="J73" s="5"/>
      <c r="K73" s="5"/>
      <c r="L73" s="61" t="str">
        <f>IFERROR(IF(ISBLANK(K73),"",IF(K73/instructions!$C$44&lt;(instructions!$C$53/100),0,IF(K73/instructions!$C$44&lt;(instructions!$C$52/100),1,IF(K73/instructions!$C$44&lt;(instructions!$C$51/100),2,IF(K73/instructions!$C$44&lt;(instructions!$C$50/100),3,4))))),"")</f>
        <v/>
      </c>
      <c r="M73" s="71"/>
      <c r="N73" s="5"/>
      <c r="O73" s="61" t="str">
        <f>IFERROR(IF(ISBLANK(N73),"",IF(N73/instructions!$C$45&lt;(instructions!$C$53/100),0,IF(N73/instructions!$C$45&lt;(instructions!$C$52/100),1,IF(N73/instructions!$C$45&lt;(instructions!$C$51/100),2,IF(N73/instructions!$C$45&lt;(instructions!$C$50/100),3,4))))),"")</f>
        <v/>
      </c>
      <c r="P73" s="71"/>
      <c r="Q73" s="5"/>
      <c r="R73" s="61" t="str">
        <f>IFERROR(IF(ISBLANK(Q73),"",IF(Q73/instructions!$C$46&lt;(instructions!$C$53/100),0,IF(Q73/instructions!$C$46&lt;(instructions!$C$52/100),1,IF(Q73/instructions!$C$46&lt;(instructions!$C$51/100),2,IF(Q73/instructions!$C$46&lt;(instructions!$C$50/100),3,4))))),"")</f>
        <v/>
      </c>
      <c r="S73" s="71"/>
      <c r="T73" s="5"/>
      <c r="U73" s="61" t="str">
        <f>IFERROR(IF(ISBLANK(T73),"",IF(T73/instructions!$C$47&lt;(instructions!$C$53/100),0,IF(T73/instructions!$C$47&lt;(instructions!$C$52/100),1,IF(T73/instructions!$C$47&lt;(instructions!$C$51/100),2,IF(T73/instructions!$C$47&lt;(instructions!$C$50/100),3,4))))),"")</f>
        <v/>
      </c>
      <c r="V73" s="56" t="str">
        <f t="shared" si="6"/>
        <v/>
      </c>
      <c r="W73" s="57" t="str">
        <f t="shared" si="7"/>
        <v/>
      </c>
    </row>
    <row r="74" spans="1:23" ht="22" customHeight="1">
      <c r="A74" s="50" t="str">
        <f>IF(ISBLANK(H74),"",instructions!$C$26)</f>
        <v/>
      </c>
      <c r="B74" s="56" t="str">
        <f>IF(ISBLANK(H74),"",instructions!$C$28)</f>
        <v/>
      </c>
      <c r="C74" s="51" t="str">
        <f>IF(ISBLANK(H74),"",instructions!$C$30)</f>
        <v/>
      </c>
      <c r="D74" s="51" t="str">
        <f t="shared" si="4"/>
        <v/>
      </c>
      <c r="E74" s="52" t="str">
        <f>IF(ISBLANK(H74),"",instructions!$C$34)</f>
        <v/>
      </c>
      <c r="F74" s="52" t="str">
        <f>IF(ISBLANK(H74),"",instructions!$C$36)</f>
        <v/>
      </c>
      <c r="G74" s="52" t="str">
        <f t="shared" si="5"/>
        <v/>
      </c>
      <c r="H74" s="5"/>
      <c r="I74" s="5"/>
      <c r="J74" s="5"/>
      <c r="K74" s="5"/>
      <c r="L74" s="61" t="str">
        <f>IFERROR(IF(ISBLANK(K74),"",IF(K74/instructions!$C$44&lt;(instructions!$C$53/100),0,IF(K74/instructions!$C$44&lt;(instructions!$C$52/100),1,IF(K74/instructions!$C$44&lt;(instructions!$C$51/100),2,IF(K74/instructions!$C$44&lt;(instructions!$C$50/100),3,4))))),"")</f>
        <v/>
      </c>
      <c r="M74" s="71"/>
      <c r="N74" s="5"/>
      <c r="O74" s="61" t="str">
        <f>IFERROR(IF(ISBLANK(N74),"",IF(N74/instructions!$C$45&lt;(instructions!$C$53/100),0,IF(N74/instructions!$C$45&lt;(instructions!$C$52/100),1,IF(N74/instructions!$C$45&lt;(instructions!$C$51/100),2,IF(N74/instructions!$C$45&lt;(instructions!$C$50/100),3,4))))),"")</f>
        <v/>
      </c>
      <c r="P74" s="71"/>
      <c r="Q74" s="5"/>
      <c r="R74" s="61" t="str">
        <f>IFERROR(IF(ISBLANK(Q74),"",IF(Q74/instructions!$C$46&lt;(instructions!$C$53/100),0,IF(Q74/instructions!$C$46&lt;(instructions!$C$52/100),1,IF(Q74/instructions!$C$46&lt;(instructions!$C$51/100),2,IF(Q74/instructions!$C$46&lt;(instructions!$C$50/100),3,4))))),"")</f>
        <v/>
      </c>
      <c r="S74" s="71"/>
      <c r="T74" s="5"/>
      <c r="U74" s="61" t="str">
        <f>IFERROR(IF(ISBLANK(T74),"",IF(T74/instructions!$C$47&lt;(instructions!$C$53/100),0,IF(T74/instructions!$C$47&lt;(instructions!$C$52/100),1,IF(T74/instructions!$C$47&lt;(instructions!$C$51/100),2,IF(T74/instructions!$C$47&lt;(instructions!$C$50/100),3,4))))),"")</f>
        <v/>
      </c>
      <c r="V74" s="56" t="str">
        <f t="shared" si="6"/>
        <v/>
      </c>
      <c r="W74" s="57" t="str">
        <f t="shared" si="7"/>
        <v/>
      </c>
    </row>
    <row r="75" spans="1:23" ht="22" customHeight="1">
      <c r="A75" s="50" t="str">
        <f>IF(ISBLANK(H75),"",instructions!$C$26)</f>
        <v/>
      </c>
      <c r="B75" s="56" t="str">
        <f>IF(ISBLANK(H75),"",instructions!$C$28)</f>
        <v/>
      </c>
      <c r="C75" s="51" t="str">
        <f>IF(ISBLANK(H75),"",instructions!$C$30)</f>
        <v/>
      </c>
      <c r="D75" s="51" t="str">
        <f t="shared" si="4"/>
        <v/>
      </c>
      <c r="E75" s="52" t="str">
        <f>IF(ISBLANK(H75),"",instructions!$C$34)</f>
        <v/>
      </c>
      <c r="F75" s="52" t="str">
        <f>IF(ISBLANK(H75),"",instructions!$C$36)</f>
        <v/>
      </c>
      <c r="G75" s="52" t="str">
        <f t="shared" si="5"/>
        <v/>
      </c>
      <c r="H75" s="5"/>
      <c r="I75" s="5"/>
      <c r="J75" s="5"/>
      <c r="K75" s="5"/>
      <c r="L75" s="61" t="str">
        <f>IFERROR(IF(ISBLANK(K75),"",IF(K75/instructions!$C$44&lt;(instructions!$C$53/100),0,IF(K75/instructions!$C$44&lt;(instructions!$C$52/100),1,IF(K75/instructions!$C$44&lt;(instructions!$C$51/100),2,IF(K75/instructions!$C$44&lt;(instructions!$C$50/100),3,4))))),"")</f>
        <v/>
      </c>
      <c r="M75" s="71"/>
      <c r="N75" s="5"/>
      <c r="O75" s="61" t="str">
        <f>IFERROR(IF(ISBLANK(N75),"",IF(N75/instructions!$C$45&lt;(instructions!$C$53/100),0,IF(N75/instructions!$C$45&lt;(instructions!$C$52/100),1,IF(N75/instructions!$C$45&lt;(instructions!$C$51/100),2,IF(N75/instructions!$C$45&lt;(instructions!$C$50/100),3,4))))),"")</f>
        <v/>
      </c>
      <c r="P75" s="71"/>
      <c r="Q75" s="5"/>
      <c r="R75" s="61" t="str">
        <f>IFERROR(IF(ISBLANK(Q75),"",IF(Q75/instructions!$C$46&lt;(instructions!$C$53/100),0,IF(Q75/instructions!$C$46&lt;(instructions!$C$52/100),1,IF(Q75/instructions!$C$46&lt;(instructions!$C$51/100),2,IF(Q75/instructions!$C$46&lt;(instructions!$C$50/100),3,4))))),"")</f>
        <v/>
      </c>
      <c r="S75" s="71"/>
      <c r="T75" s="5"/>
      <c r="U75" s="61" t="str">
        <f>IFERROR(IF(ISBLANK(T75),"",IF(T75/instructions!$C$47&lt;(instructions!$C$53/100),0,IF(T75/instructions!$C$47&lt;(instructions!$C$52/100),1,IF(T75/instructions!$C$47&lt;(instructions!$C$51/100),2,IF(T75/instructions!$C$47&lt;(instructions!$C$50/100),3,4))))),"")</f>
        <v/>
      </c>
      <c r="V75" s="56" t="str">
        <f t="shared" si="6"/>
        <v/>
      </c>
      <c r="W75" s="57" t="str">
        <f t="shared" si="7"/>
        <v/>
      </c>
    </row>
    <row r="76" spans="1:23" ht="22" customHeight="1">
      <c r="A76" s="50" t="str">
        <f>IF(ISBLANK(H76),"",instructions!$C$26)</f>
        <v/>
      </c>
      <c r="B76" s="56" t="str">
        <f>IF(ISBLANK(H76),"",instructions!$C$28)</f>
        <v/>
      </c>
      <c r="C76" s="51" t="str">
        <f>IF(ISBLANK(H76),"",instructions!$C$30)</f>
        <v/>
      </c>
      <c r="D76" s="51" t="str">
        <f t="shared" si="4"/>
        <v/>
      </c>
      <c r="E76" s="52" t="str">
        <f>IF(ISBLANK(H76),"",instructions!$C$34)</f>
        <v/>
      </c>
      <c r="F76" s="52" t="str">
        <f>IF(ISBLANK(H76),"",instructions!$C$36)</f>
        <v/>
      </c>
      <c r="G76" s="52" t="str">
        <f t="shared" si="5"/>
        <v/>
      </c>
      <c r="H76" s="5"/>
      <c r="I76" s="5"/>
      <c r="J76" s="5"/>
      <c r="K76" s="5"/>
      <c r="L76" s="61" t="str">
        <f>IFERROR(IF(ISBLANK(K76),"",IF(K76/instructions!$C$44&lt;(instructions!$C$53/100),0,IF(K76/instructions!$C$44&lt;(instructions!$C$52/100),1,IF(K76/instructions!$C$44&lt;(instructions!$C$51/100),2,IF(K76/instructions!$C$44&lt;(instructions!$C$50/100),3,4))))),"")</f>
        <v/>
      </c>
      <c r="M76" s="71"/>
      <c r="N76" s="5"/>
      <c r="O76" s="61" t="str">
        <f>IFERROR(IF(ISBLANK(N76),"",IF(N76/instructions!$C$45&lt;(instructions!$C$53/100),0,IF(N76/instructions!$C$45&lt;(instructions!$C$52/100),1,IF(N76/instructions!$C$45&lt;(instructions!$C$51/100),2,IF(N76/instructions!$C$45&lt;(instructions!$C$50/100),3,4))))),"")</f>
        <v/>
      </c>
      <c r="P76" s="71"/>
      <c r="Q76" s="5"/>
      <c r="R76" s="61" t="str">
        <f>IFERROR(IF(ISBLANK(Q76),"",IF(Q76/instructions!$C$46&lt;(instructions!$C$53/100),0,IF(Q76/instructions!$C$46&lt;(instructions!$C$52/100),1,IF(Q76/instructions!$C$46&lt;(instructions!$C$51/100),2,IF(Q76/instructions!$C$46&lt;(instructions!$C$50/100),3,4))))),"")</f>
        <v/>
      </c>
      <c r="S76" s="71"/>
      <c r="T76" s="5"/>
      <c r="U76" s="61" t="str">
        <f>IFERROR(IF(ISBLANK(T76),"",IF(T76/instructions!$C$47&lt;(instructions!$C$53/100),0,IF(T76/instructions!$C$47&lt;(instructions!$C$52/100),1,IF(T76/instructions!$C$47&lt;(instructions!$C$51/100),2,IF(T76/instructions!$C$47&lt;(instructions!$C$50/100),3,4))))),"")</f>
        <v/>
      </c>
      <c r="V76" s="56" t="str">
        <f t="shared" si="6"/>
        <v/>
      </c>
      <c r="W76" s="57" t="str">
        <f t="shared" si="7"/>
        <v/>
      </c>
    </row>
    <row r="77" spans="1:23" ht="22" customHeight="1">
      <c r="A77" s="50" t="str">
        <f>IF(ISBLANK(H77),"",instructions!$C$26)</f>
        <v/>
      </c>
      <c r="B77" s="56" t="str">
        <f>IF(ISBLANK(H77),"",instructions!$C$28)</f>
        <v/>
      </c>
      <c r="C77" s="51" t="str">
        <f>IF(ISBLANK(H77),"",instructions!$C$30)</f>
        <v/>
      </c>
      <c r="D77" s="51" t="str">
        <f t="shared" si="4"/>
        <v/>
      </c>
      <c r="E77" s="52" t="str">
        <f>IF(ISBLANK(H77),"",instructions!$C$34)</f>
        <v/>
      </c>
      <c r="F77" s="52" t="str">
        <f>IF(ISBLANK(H77),"",instructions!$C$36)</f>
        <v/>
      </c>
      <c r="G77" s="52" t="str">
        <f t="shared" si="5"/>
        <v/>
      </c>
      <c r="H77" s="5"/>
      <c r="I77" s="5"/>
      <c r="J77" s="5"/>
      <c r="K77" s="5"/>
      <c r="L77" s="61" t="str">
        <f>IFERROR(IF(ISBLANK(K77),"",IF(K77/instructions!$C$44&lt;(instructions!$C$53/100),0,IF(K77/instructions!$C$44&lt;(instructions!$C$52/100),1,IF(K77/instructions!$C$44&lt;(instructions!$C$51/100),2,IF(K77/instructions!$C$44&lt;(instructions!$C$50/100),3,4))))),"")</f>
        <v/>
      </c>
      <c r="M77" s="71"/>
      <c r="N77" s="5"/>
      <c r="O77" s="61" t="str">
        <f>IFERROR(IF(ISBLANK(N77),"",IF(N77/instructions!$C$45&lt;(instructions!$C$53/100),0,IF(N77/instructions!$C$45&lt;(instructions!$C$52/100),1,IF(N77/instructions!$C$45&lt;(instructions!$C$51/100),2,IF(N77/instructions!$C$45&lt;(instructions!$C$50/100),3,4))))),"")</f>
        <v/>
      </c>
      <c r="P77" s="71"/>
      <c r="Q77" s="5"/>
      <c r="R77" s="61" t="str">
        <f>IFERROR(IF(ISBLANK(Q77),"",IF(Q77/instructions!$C$46&lt;(instructions!$C$53/100),0,IF(Q77/instructions!$C$46&lt;(instructions!$C$52/100),1,IF(Q77/instructions!$C$46&lt;(instructions!$C$51/100),2,IF(Q77/instructions!$C$46&lt;(instructions!$C$50/100),3,4))))),"")</f>
        <v/>
      </c>
      <c r="S77" s="71"/>
      <c r="T77" s="5"/>
      <c r="U77" s="61" t="str">
        <f>IFERROR(IF(ISBLANK(T77),"",IF(T77/instructions!$C$47&lt;(instructions!$C$53/100),0,IF(T77/instructions!$C$47&lt;(instructions!$C$52/100),1,IF(T77/instructions!$C$47&lt;(instructions!$C$51/100),2,IF(T77/instructions!$C$47&lt;(instructions!$C$50/100),3,4))))),"")</f>
        <v/>
      </c>
      <c r="V77" s="56" t="str">
        <f t="shared" si="6"/>
        <v/>
      </c>
      <c r="W77" s="57" t="str">
        <f t="shared" si="7"/>
        <v/>
      </c>
    </row>
    <row r="78" spans="1:23" ht="22" customHeight="1">
      <c r="A78" s="50" t="str">
        <f>IF(ISBLANK(H78),"",instructions!$C$26)</f>
        <v/>
      </c>
      <c r="B78" s="56" t="str">
        <f>IF(ISBLANK(H78),"",instructions!$C$28)</f>
        <v/>
      </c>
      <c r="C78" s="51" t="str">
        <f>IF(ISBLANK(H78),"",instructions!$C$30)</f>
        <v/>
      </c>
      <c r="D78" s="51" t="str">
        <f t="shared" si="4"/>
        <v/>
      </c>
      <c r="E78" s="52" t="str">
        <f>IF(ISBLANK(H78),"",instructions!$C$34)</f>
        <v/>
      </c>
      <c r="F78" s="52" t="str">
        <f>IF(ISBLANK(H78),"",instructions!$C$36)</f>
        <v/>
      </c>
      <c r="G78" s="52" t="str">
        <f t="shared" si="5"/>
        <v/>
      </c>
      <c r="H78" s="5"/>
      <c r="I78" s="5"/>
      <c r="J78" s="5"/>
      <c r="K78" s="5"/>
      <c r="L78" s="61" t="str">
        <f>IFERROR(IF(ISBLANK(K78),"",IF(K78/instructions!$C$44&lt;(instructions!$C$53/100),0,IF(K78/instructions!$C$44&lt;(instructions!$C$52/100),1,IF(K78/instructions!$C$44&lt;(instructions!$C$51/100),2,IF(K78/instructions!$C$44&lt;(instructions!$C$50/100),3,4))))),"")</f>
        <v/>
      </c>
      <c r="M78" s="71"/>
      <c r="N78" s="5"/>
      <c r="O78" s="61" t="str">
        <f>IFERROR(IF(ISBLANK(N78),"",IF(N78/instructions!$C$45&lt;(instructions!$C$53/100),0,IF(N78/instructions!$C$45&lt;(instructions!$C$52/100),1,IF(N78/instructions!$C$45&lt;(instructions!$C$51/100),2,IF(N78/instructions!$C$45&lt;(instructions!$C$50/100),3,4))))),"")</f>
        <v/>
      </c>
      <c r="P78" s="71"/>
      <c r="Q78" s="5"/>
      <c r="R78" s="61" t="str">
        <f>IFERROR(IF(ISBLANK(Q78),"",IF(Q78/instructions!$C$46&lt;(instructions!$C$53/100),0,IF(Q78/instructions!$C$46&lt;(instructions!$C$52/100),1,IF(Q78/instructions!$C$46&lt;(instructions!$C$51/100),2,IF(Q78/instructions!$C$46&lt;(instructions!$C$50/100),3,4))))),"")</f>
        <v/>
      </c>
      <c r="S78" s="71"/>
      <c r="T78" s="5"/>
      <c r="U78" s="61" t="str">
        <f>IFERROR(IF(ISBLANK(T78),"",IF(T78/instructions!$C$47&lt;(instructions!$C$53/100),0,IF(T78/instructions!$C$47&lt;(instructions!$C$52/100),1,IF(T78/instructions!$C$47&lt;(instructions!$C$51/100),2,IF(T78/instructions!$C$47&lt;(instructions!$C$50/100),3,4))))),"")</f>
        <v/>
      </c>
      <c r="V78" s="56" t="str">
        <f t="shared" si="6"/>
        <v/>
      </c>
      <c r="W78" s="57" t="str">
        <f t="shared" si="7"/>
        <v/>
      </c>
    </row>
    <row r="79" spans="1:23" ht="22" customHeight="1">
      <c r="A79" s="50" t="str">
        <f>IF(ISBLANK(H79),"",instructions!$C$26)</f>
        <v/>
      </c>
      <c r="B79" s="56" t="str">
        <f>IF(ISBLANK(H79),"",instructions!$C$28)</f>
        <v/>
      </c>
      <c r="C79" s="51" t="str">
        <f>IF(ISBLANK(H79),"",instructions!$C$30)</f>
        <v/>
      </c>
      <c r="D79" s="51" t="str">
        <f t="shared" si="4"/>
        <v/>
      </c>
      <c r="E79" s="52" t="str">
        <f>IF(ISBLANK(H79),"",instructions!$C$34)</f>
        <v/>
      </c>
      <c r="F79" s="52" t="str">
        <f>IF(ISBLANK(H79),"",instructions!$C$36)</f>
        <v/>
      </c>
      <c r="G79" s="52" t="str">
        <f t="shared" si="5"/>
        <v/>
      </c>
      <c r="H79" s="5"/>
      <c r="I79" s="5"/>
      <c r="J79" s="5"/>
      <c r="K79" s="5"/>
      <c r="L79" s="61" t="str">
        <f>IFERROR(IF(ISBLANK(K79),"",IF(K79/instructions!$C$44&lt;(instructions!$C$53/100),0,IF(K79/instructions!$C$44&lt;(instructions!$C$52/100),1,IF(K79/instructions!$C$44&lt;(instructions!$C$51/100),2,IF(K79/instructions!$C$44&lt;(instructions!$C$50/100),3,4))))),"")</f>
        <v/>
      </c>
      <c r="M79" s="71"/>
      <c r="N79" s="5"/>
      <c r="O79" s="61" t="str">
        <f>IFERROR(IF(ISBLANK(N79),"",IF(N79/instructions!$C$45&lt;(instructions!$C$53/100),0,IF(N79/instructions!$C$45&lt;(instructions!$C$52/100),1,IF(N79/instructions!$C$45&lt;(instructions!$C$51/100),2,IF(N79/instructions!$C$45&lt;(instructions!$C$50/100),3,4))))),"")</f>
        <v/>
      </c>
      <c r="P79" s="71"/>
      <c r="Q79" s="5"/>
      <c r="R79" s="61" t="str">
        <f>IFERROR(IF(ISBLANK(Q79),"",IF(Q79/instructions!$C$46&lt;(instructions!$C$53/100),0,IF(Q79/instructions!$C$46&lt;(instructions!$C$52/100),1,IF(Q79/instructions!$C$46&lt;(instructions!$C$51/100),2,IF(Q79/instructions!$C$46&lt;(instructions!$C$50/100),3,4))))),"")</f>
        <v/>
      </c>
      <c r="S79" s="71"/>
      <c r="T79" s="5"/>
      <c r="U79" s="61" t="str">
        <f>IFERROR(IF(ISBLANK(T79),"",IF(T79/instructions!$C$47&lt;(instructions!$C$53/100),0,IF(T79/instructions!$C$47&lt;(instructions!$C$52/100),1,IF(T79/instructions!$C$47&lt;(instructions!$C$51/100),2,IF(T79/instructions!$C$47&lt;(instructions!$C$50/100),3,4))))),"")</f>
        <v/>
      </c>
      <c r="V79" s="56" t="str">
        <f t="shared" si="6"/>
        <v/>
      </c>
      <c r="W79" s="57" t="str">
        <f t="shared" si="7"/>
        <v/>
      </c>
    </row>
    <row r="80" spans="1:23" ht="22" customHeight="1">
      <c r="A80" s="50" t="str">
        <f>IF(ISBLANK(H80),"",instructions!$C$26)</f>
        <v/>
      </c>
      <c r="B80" s="56" t="str">
        <f>IF(ISBLANK(H80),"",instructions!$C$28)</f>
        <v/>
      </c>
      <c r="C80" s="51" t="str">
        <f>IF(ISBLANK(H80),"",instructions!$C$30)</f>
        <v/>
      </c>
      <c r="D80" s="51" t="str">
        <f t="shared" si="4"/>
        <v/>
      </c>
      <c r="E80" s="52" t="str">
        <f>IF(ISBLANK(H80),"",instructions!$C$34)</f>
        <v/>
      </c>
      <c r="F80" s="52" t="str">
        <f>IF(ISBLANK(H80),"",instructions!$C$36)</f>
        <v/>
      </c>
      <c r="G80" s="52" t="str">
        <f t="shared" si="5"/>
        <v/>
      </c>
      <c r="H80" s="5"/>
      <c r="I80" s="5"/>
      <c r="J80" s="5"/>
      <c r="K80" s="5"/>
      <c r="L80" s="61" t="str">
        <f>IFERROR(IF(ISBLANK(K80),"",IF(K80/instructions!$C$44&lt;(instructions!$C$53/100),0,IF(K80/instructions!$C$44&lt;(instructions!$C$52/100),1,IF(K80/instructions!$C$44&lt;(instructions!$C$51/100),2,IF(K80/instructions!$C$44&lt;(instructions!$C$50/100),3,4))))),"")</f>
        <v/>
      </c>
      <c r="M80" s="71"/>
      <c r="N80" s="5"/>
      <c r="O80" s="61" t="str">
        <f>IFERROR(IF(ISBLANK(N80),"",IF(N80/instructions!$C$45&lt;(instructions!$C$53/100),0,IF(N80/instructions!$C$45&lt;(instructions!$C$52/100),1,IF(N80/instructions!$C$45&lt;(instructions!$C$51/100),2,IF(N80/instructions!$C$45&lt;(instructions!$C$50/100),3,4))))),"")</f>
        <v/>
      </c>
      <c r="P80" s="71"/>
      <c r="Q80" s="5"/>
      <c r="R80" s="61" t="str">
        <f>IFERROR(IF(ISBLANK(Q80),"",IF(Q80/instructions!$C$46&lt;(instructions!$C$53/100),0,IF(Q80/instructions!$C$46&lt;(instructions!$C$52/100),1,IF(Q80/instructions!$C$46&lt;(instructions!$C$51/100),2,IF(Q80/instructions!$C$46&lt;(instructions!$C$50/100),3,4))))),"")</f>
        <v/>
      </c>
      <c r="S80" s="71"/>
      <c r="T80" s="5"/>
      <c r="U80" s="61" t="str">
        <f>IFERROR(IF(ISBLANK(T80),"",IF(T80/instructions!$C$47&lt;(instructions!$C$53/100),0,IF(T80/instructions!$C$47&lt;(instructions!$C$52/100),1,IF(T80/instructions!$C$47&lt;(instructions!$C$51/100),2,IF(T80/instructions!$C$47&lt;(instructions!$C$50/100),3,4))))),"")</f>
        <v/>
      </c>
      <c r="V80" s="56" t="str">
        <f t="shared" si="6"/>
        <v/>
      </c>
      <c r="W80" s="57" t="str">
        <f t="shared" si="7"/>
        <v/>
      </c>
    </row>
    <row r="81" spans="1:23" ht="22" customHeight="1">
      <c r="A81" s="50" t="str">
        <f>IF(ISBLANK(H81),"",instructions!$C$26)</f>
        <v/>
      </c>
      <c r="B81" s="56" t="str">
        <f>IF(ISBLANK(H81),"",instructions!$C$28)</f>
        <v/>
      </c>
      <c r="C81" s="51" t="str">
        <f>IF(ISBLANK(H81),"",instructions!$C$30)</f>
        <v/>
      </c>
      <c r="D81" s="51" t="str">
        <f t="shared" si="4"/>
        <v/>
      </c>
      <c r="E81" s="52" t="str">
        <f>IF(ISBLANK(H81),"",instructions!$C$34)</f>
        <v/>
      </c>
      <c r="F81" s="52" t="str">
        <f>IF(ISBLANK(H81),"",instructions!$C$36)</f>
        <v/>
      </c>
      <c r="G81" s="52" t="str">
        <f t="shared" si="5"/>
        <v/>
      </c>
      <c r="H81" s="5"/>
      <c r="I81" s="5"/>
      <c r="J81" s="5"/>
      <c r="K81" s="5"/>
      <c r="L81" s="61" t="str">
        <f>IFERROR(IF(ISBLANK(K81),"",IF(K81/instructions!$C$44&lt;(instructions!$C$53/100),0,IF(K81/instructions!$C$44&lt;(instructions!$C$52/100),1,IF(K81/instructions!$C$44&lt;(instructions!$C$51/100),2,IF(K81/instructions!$C$44&lt;(instructions!$C$50/100),3,4))))),"")</f>
        <v/>
      </c>
      <c r="M81" s="71"/>
      <c r="N81" s="5"/>
      <c r="O81" s="61" t="str">
        <f>IFERROR(IF(ISBLANK(N81),"",IF(N81/instructions!$C$45&lt;(instructions!$C$53/100),0,IF(N81/instructions!$C$45&lt;(instructions!$C$52/100),1,IF(N81/instructions!$C$45&lt;(instructions!$C$51/100),2,IF(N81/instructions!$C$45&lt;(instructions!$C$50/100),3,4))))),"")</f>
        <v/>
      </c>
      <c r="P81" s="71"/>
      <c r="Q81" s="5"/>
      <c r="R81" s="61" t="str">
        <f>IFERROR(IF(ISBLANK(Q81),"",IF(Q81/instructions!$C$46&lt;(instructions!$C$53/100),0,IF(Q81/instructions!$C$46&lt;(instructions!$C$52/100),1,IF(Q81/instructions!$C$46&lt;(instructions!$C$51/100),2,IF(Q81/instructions!$C$46&lt;(instructions!$C$50/100),3,4))))),"")</f>
        <v/>
      </c>
      <c r="S81" s="71"/>
      <c r="T81" s="5"/>
      <c r="U81" s="61" t="str">
        <f>IFERROR(IF(ISBLANK(T81),"",IF(T81/instructions!$C$47&lt;(instructions!$C$53/100),0,IF(T81/instructions!$C$47&lt;(instructions!$C$52/100),1,IF(T81/instructions!$C$47&lt;(instructions!$C$51/100),2,IF(T81/instructions!$C$47&lt;(instructions!$C$50/100),3,4))))),"")</f>
        <v/>
      </c>
      <c r="V81" s="56" t="str">
        <f t="shared" si="6"/>
        <v/>
      </c>
      <c r="W81" s="57" t="str">
        <f t="shared" si="7"/>
        <v/>
      </c>
    </row>
    <row r="82" spans="1:23" ht="22" customHeight="1">
      <c r="A82" s="50" t="str">
        <f>IF(ISBLANK(H82),"",instructions!$C$26)</f>
        <v/>
      </c>
      <c r="B82" s="56" t="str">
        <f>IF(ISBLANK(H82),"",instructions!$C$28)</f>
        <v/>
      </c>
      <c r="C82" s="51" t="str">
        <f>IF(ISBLANK(H82),"",instructions!$C$30)</f>
        <v/>
      </c>
      <c r="D82" s="51" t="str">
        <f t="shared" si="4"/>
        <v/>
      </c>
      <c r="E82" s="52" t="str">
        <f>IF(ISBLANK(H82),"",instructions!$C$34)</f>
        <v/>
      </c>
      <c r="F82" s="52" t="str">
        <f>IF(ISBLANK(H82),"",instructions!$C$36)</f>
        <v/>
      </c>
      <c r="G82" s="52" t="str">
        <f t="shared" si="5"/>
        <v/>
      </c>
      <c r="H82" s="5"/>
      <c r="I82" s="5"/>
      <c r="J82" s="5"/>
      <c r="K82" s="5"/>
      <c r="L82" s="61" t="str">
        <f>IFERROR(IF(ISBLANK(K82),"",IF(K82/instructions!$C$44&lt;(instructions!$C$53/100),0,IF(K82/instructions!$C$44&lt;(instructions!$C$52/100),1,IF(K82/instructions!$C$44&lt;(instructions!$C$51/100),2,IF(K82/instructions!$C$44&lt;(instructions!$C$50/100),3,4))))),"")</f>
        <v/>
      </c>
      <c r="M82" s="71"/>
      <c r="N82" s="5"/>
      <c r="O82" s="61" t="str">
        <f>IFERROR(IF(ISBLANK(N82),"",IF(N82/instructions!$C$45&lt;(instructions!$C$53/100),0,IF(N82/instructions!$C$45&lt;(instructions!$C$52/100),1,IF(N82/instructions!$C$45&lt;(instructions!$C$51/100),2,IF(N82/instructions!$C$45&lt;(instructions!$C$50/100),3,4))))),"")</f>
        <v/>
      </c>
      <c r="P82" s="71"/>
      <c r="Q82" s="5"/>
      <c r="R82" s="61" t="str">
        <f>IFERROR(IF(ISBLANK(Q82),"",IF(Q82/instructions!$C$46&lt;(instructions!$C$53/100),0,IF(Q82/instructions!$C$46&lt;(instructions!$C$52/100),1,IF(Q82/instructions!$C$46&lt;(instructions!$C$51/100),2,IF(Q82/instructions!$C$46&lt;(instructions!$C$50/100),3,4))))),"")</f>
        <v/>
      </c>
      <c r="S82" s="71"/>
      <c r="T82" s="5"/>
      <c r="U82" s="61" t="str">
        <f>IFERROR(IF(ISBLANK(T82),"",IF(T82/instructions!$C$47&lt;(instructions!$C$53/100),0,IF(T82/instructions!$C$47&lt;(instructions!$C$52/100),1,IF(T82/instructions!$C$47&lt;(instructions!$C$51/100),2,IF(T82/instructions!$C$47&lt;(instructions!$C$50/100),3,4))))),"")</f>
        <v/>
      </c>
      <c r="V82" s="56" t="str">
        <f t="shared" si="6"/>
        <v/>
      </c>
      <c r="W82" s="57" t="str">
        <f t="shared" si="7"/>
        <v/>
      </c>
    </row>
    <row r="83" spans="1:23" ht="22" customHeight="1">
      <c r="A83" s="50" t="str">
        <f>IF(ISBLANK(H83),"",instructions!$C$26)</f>
        <v/>
      </c>
      <c r="B83" s="56" t="str">
        <f>IF(ISBLANK(H83),"",instructions!$C$28)</f>
        <v/>
      </c>
      <c r="C83" s="51" t="str">
        <f>IF(ISBLANK(H83),"",instructions!$C$30)</f>
        <v/>
      </c>
      <c r="D83" s="51" t="str">
        <f t="shared" si="4"/>
        <v/>
      </c>
      <c r="E83" s="52" t="str">
        <f>IF(ISBLANK(H83),"",instructions!$C$34)</f>
        <v/>
      </c>
      <c r="F83" s="52" t="str">
        <f>IF(ISBLANK(H83),"",instructions!$C$36)</f>
        <v/>
      </c>
      <c r="G83" s="52" t="str">
        <f t="shared" si="5"/>
        <v/>
      </c>
      <c r="H83" s="5"/>
      <c r="I83" s="5"/>
      <c r="J83" s="5"/>
      <c r="K83" s="5"/>
      <c r="L83" s="61" t="str">
        <f>IFERROR(IF(ISBLANK(K83),"",IF(K83/instructions!$C$44&lt;(instructions!$C$53/100),0,IF(K83/instructions!$C$44&lt;(instructions!$C$52/100),1,IF(K83/instructions!$C$44&lt;(instructions!$C$51/100),2,IF(K83/instructions!$C$44&lt;(instructions!$C$50/100),3,4))))),"")</f>
        <v/>
      </c>
      <c r="M83" s="71"/>
      <c r="N83" s="5"/>
      <c r="O83" s="61" t="str">
        <f>IFERROR(IF(ISBLANK(N83),"",IF(N83/instructions!$C$45&lt;(instructions!$C$53/100),0,IF(N83/instructions!$C$45&lt;(instructions!$C$52/100),1,IF(N83/instructions!$C$45&lt;(instructions!$C$51/100),2,IF(N83/instructions!$C$45&lt;(instructions!$C$50/100),3,4))))),"")</f>
        <v/>
      </c>
      <c r="P83" s="71"/>
      <c r="Q83" s="5"/>
      <c r="R83" s="61" t="str">
        <f>IFERROR(IF(ISBLANK(Q83),"",IF(Q83/instructions!$C$46&lt;(instructions!$C$53/100),0,IF(Q83/instructions!$C$46&lt;(instructions!$C$52/100),1,IF(Q83/instructions!$C$46&lt;(instructions!$C$51/100),2,IF(Q83/instructions!$C$46&lt;(instructions!$C$50/100),3,4))))),"")</f>
        <v/>
      </c>
      <c r="S83" s="71"/>
      <c r="T83" s="5"/>
      <c r="U83" s="61" t="str">
        <f>IFERROR(IF(ISBLANK(T83),"",IF(T83/instructions!$C$47&lt;(instructions!$C$53/100),0,IF(T83/instructions!$C$47&lt;(instructions!$C$52/100),1,IF(T83/instructions!$C$47&lt;(instructions!$C$51/100),2,IF(T83/instructions!$C$47&lt;(instructions!$C$50/100),3,4))))),"")</f>
        <v/>
      </c>
      <c r="V83" s="56" t="str">
        <f t="shared" si="6"/>
        <v/>
      </c>
      <c r="W83" s="57" t="str">
        <f t="shared" si="7"/>
        <v/>
      </c>
    </row>
    <row r="84" spans="1:23" ht="22" customHeight="1">
      <c r="A84" s="50" t="str">
        <f>IF(ISBLANK(H84),"",instructions!$C$26)</f>
        <v/>
      </c>
      <c r="B84" s="56" t="str">
        <f>IF(ISBLANK(H84),"",instructions!$C$28)</f>
        <v/>
      </c>
      <c r="C84" s="51" t="str">
        <f>IF(ISBLANK(H84),"",instructions!$C$30)</f>
        <v/>
      </c>
      <c r="D84" s="51" t="str">
        <f t="shared" si="4"/>
        <v/>
      </c>
      <c r="E84" s="52" t="str">
        <f>IF(ISBLANK(H84),"",instructions!$C$34)</f>
        <v/>
      </c>
      <c r="F84" s="52" t="str">
        <f>IF(ISBLANK(H84),"",instructions!$C$36)</f>
        <v/>
      </c>
      <c r="G84" s="52" t="str">
        <f t="shared" si="5"/>
        <v/>
      </c>
      <c r="H84" s="5"/>
      <c r="I84" s="5"/>
      <c r="J84" s="5"/>
      <c r="K84" s="5"/>
      <c r="L84" s="61" t="str">
        <f>IFERROR(IF(ISBLANK(K84),"",IF(K84/instructions!$C$44&lt;(instructions!$C$53/100),0,IF(K84/instructions!$C$44&lt;(instructions!$C$52/100),1,IF(K84/instructions!$C$44&lt;(instructions!$C$51/100),2,IF(K84/instructions!$C$44&lt;(instructions!$C$50/100),3,4))))),"")</f>
        <v/>
      </c>
      <c r="M84" s="71"/>
      <c r="N84" s="5"/>
      <c r="O84" s="61" t="str">
        <f>IFERROR(IF(ISBLANK(N84),"",IF(N84/instructions!$C$45&lt;(instructions!$C$53/100),0,IF(N84/instructions!$C$45&lt;(instructions!$C$52/100),1,IF(N84/instructions!$C$45&lt;(instructions!$C$51/100),2,IF(N84/instructions!$C$45&lt;(instructions!$C$50/100),3,4))))),"")</f>
        <v/>
      </c>
      <c r="P84" s="71"/>
      <c r="Q84" s="5"/>
      <c r="R84" s="61" t="str">
        <f>IFERROR(IF(ISBLANK(Q84),"",IF(Q84/instructions!$C$46&lt;(instructions!$C$53/100),0,IF(Q84/instructions!$C$46&lt;(instructions!$C$52/100),1,IF(Q84/instructions!$C$46&lt;(instructions!$C$51/100),2,IF(Q84/instructions!$C$46&lt;(instructions!$C$50/100),3,4))))),"")</f>
        <v/>
      </c>
      <c r="S84" s="71"/>
      <c r="T84" s="5"/>
      <c r="U84" s="61" t="str">
        <f>IFERROR(IF(ISBLANK(T84),"",IF(T84/instructions!$C$47&lt;(instructions!$C$53/100),0,IF(T84/instructions!$C$47&lt;(instructions!$C$52/100),1,IF(T84/instructions!$C$47&lt;(instructions!$C$51/100),2,IF(T84/instructions!$C$47&lt;(instructions!$C$50/100),3,4))))),"")</f>
        <v/>
      </c>
      <c r="V84" s="56" t="str">
        <f t="shared" si="6"/>
        <v/>
      </c>
      <c r="W84" s="57" t="str">
        <f t="shared" si="7"/>
        <v/>
      </c>
    </row>
    <row r="85" spans="1:23" ht="22" customHeight="1">
      <c r="A85" s="50" t="str">
        <f>IF(ISBLANK(H85),"",instructions!$C$26)</f>
        <v/>
      </c>
      <c r="B85" s="56" t="str">
        <f>IF(ISBLANK(H85),"",instructions!$C$28)</f>
        <v/>
      </c>
      <c r="C85" s="51" t="str">
        <f>IF(ISBLANK(H85),"",instructions!$C$30)</f>
        <v/>
      </c>
      <c r="D85" s="51" t="str">
        <f t="shared" si="4"/>
        <v/>
      </c>
      <c r="E85" s="52" t="str">
        <f>IF(ISBLANK(H85),"",instructions!$C$34)</f>
        <v/>
      </c>
      <c r="F85" s="52" t="str">
        <f>IF(ISBLANK(H85),"",instructions!$C$36)</f>
        <v/>
      </c>
      <c r="G85" s="52" t="str">
        <f t="shared" si="5"/>
        <v/>
      </c>
      <c r="H85" s="5"/>
      <c r="I85" s="5"/>
      <c r="J85" s="5"/>
      <c r="K85" s="5"/>
      <c r="L85" s="61" t="str">
        <f>IFERROR(IF(ISBLANK(K85),"",IF(K85/instructions!$C$44&lt;(instructions!$C$53/100),0,IF(K85/instructions!$C$44&lt;(instructions!$C$52/100),1,IF(K85/instructions!$C$44&lt;(instructions!$C$51/100),2,IF(K85/instructions!$C$44&lt;(instructions!$C$50/100),3,4))))),"")</f>
        <v/>
      </c>
      <c r="M85" s="71"/>
      <c r="N85" s="5"/>
      <c r="O85" s="61" t="str">
        <f>IFERROR(IF(ISBLANK(N85),"",IF(N85/instructions!$C$45&lt;(instructions!$C$53/100),0,IF(N85/instructions!$C$45&lt;(instructions!$C$52/100),1,IF(N85/instructions!$C$45&lt;(instructions!$C$51/100),2,IF(N85/instructions!$C$45&lt;(instructions!$C$50/100),3,4))))),"")</f>
        <v/>
      </c>
      <c r="P85" s="71"/>
      <c r="Q85" s="5"/>
      <c r="R85" s="61" t="str">
        <f>IFERROR(IF(ISBLANK(Q85),"",IF(Q85/instructions!$C$46&lt;(instructions!$C$53/100),0,IF(Q85/instructions!$C$46&lt;(instructions!$C$52/100),1,IF(Q85/instructions!$C$46&lt;(instructions!$C$51/100),2,IF(Q85/instructions!$C$46&lt;(instructions!$C$50/100),3,4))))),"")</f>
        <v/>
      </c>
      <c r="S85" s="71"/>
      <c r="T85" s="5"/>
      <c r="U85" s="61" t="str">
        <f>IFERROR(IF(ISBLANK(T85),"",IF(T85/instructions!$C$47&lt;(instructions!$C$53/100),0,IF(T85/instructions!$C$47&lt;(instructions!$C$52/100),1,IF(T85/instructions!$C$47&lt;(instructions!$C$51/100),2,IF(T85/instructions!$C$47&lt;(instructions!$C$50/100),3,4))))),"")</f>
        <v/>
      </c>
      <c r="V85" s="56" t="str">
        <f t="shared" si="6"/>
        <v/>
      </c>
      <c r="W85" s="57" t="str">
        <f t="shared" si="7"/>
        <v/>
      </c>
    </row>
    <row r="86" spans="1:23" ht="22" customHeight="1">
      <c r="A86" s="50" t="str">
        <f>IF(ISBLANK(H86),"",instructions!$C$26)</f>
        <v/>
      </c>
      <c r="B86" s="56" t="str">
        <f>IF(ISBLANK(H86),"",instructions!$C$28)</f>
        <v/>
      </c>
      <c r="C86" s="51" t="str">
        <f>IF(ISBLANK(H86),"",instructions!$C$30)</f>
        <v/>
      </c>
      <c r="D86" s="51" t="str">
        <f t="shared" si="4"/>
        <v/>
      </c>
      <c r="E86" s="52" t="str">
        <f>IF(ISBLANK(H86),"",instructions!$C$34)</f>
        <v/>
      </c>
      <c r="F86" s="52" t="str">
        <f>IF(ISBLANK(H86),"",instructions!$C$36)</f>
        <v/>
      </c>
      <c r="G86" s="52" t="str">
        <f t="shared" si="5"/>
        <v/>
      </c>
      <c r="H86" s="5"/>
      <c r="I86" s="5"/>
      <c r="J86" s="5"/>
      <c r="K86" s="5"/>
      <c r="L86" s="61" t="str">
        <f>IFERROR(IF(ISBLANK(K86),"",IF(K86/instructions!$C$44&lt;(instructions!$C$53/100),0,IF(K86/instructions!$C$44&lt;(instructions!$C$52/100),1,IF(K86/instructions!$C$44&lt;(instructions!$C$51/100),2,IF(K86/instructions!$C$44&lt;(instructions!$C$50/100),3,4))))),"")</f>
        <v/>
      </c>
      <c r="M86" s="71"/>
      <c r="N86" s="5"/>
      <c r="O86" s="61" t="str">
        <f>IFERROR(IF(ISBLANK(N86),"",IF(N86/instructions!$C$45&lt;(instructions!$C$53/100),0,IF(N86/instructions!$C$45&lt;(instructions!$C$52/100),1,IF(N86/instructions!$C$45&lt;(instructions!$C$51/100),2,IF(N86/instructions!$C$45&lt;(instructions!$C$50/100),3,4))))),"")</f>
        <v/>
      </c>
      <c r="P86" s="71"/>
      <c r="Q86" s="5"/>
      <c r="R86" s="61" t="str">
        <f>IFERROR(IF(ISBLANK(Q86),"",IF(Q86/instructions!$C$46&lt;(instructions!$C$53/100),0,IF(Q86/instructions!$C$46&lt;(instructions!$C$52/100),1,IF(Q86/instructions!$C$46&lt;(instructions!$C$51/100),2,IF(Q86/instructions!$C$46&lt;(instructions!$C$50/100),3,4))))),"")</f>
        <v/>
      </c>
      <c r="S86" s="71"/>
      <c r="T86" s="5"/>
      <c r="U86" s="61" t="str">
        <f>IFERROR(IF(ISBLANK(T86),"",IF(T86/instructions!$C$47&lt;(instructions!$C$53/100),0,IF(T86/instructions!$C$47&lt;(instructions!$C$52/100),1,IF(T86/instructions!$C$47&lt;(instructions!$C$51/100),2,IF(T86/instructions!$C$47&lt;(instructions!$C$50/100),3,4))))),"")</f>
        <v/>
      </c>
      <c r="V86" s="56" t="str">
        <f t="shared" si="6"/>
        <v/>
      </c>
      <c r="W86" s="57" t="str">
        <f t="shared" si="7"/>
        <v/>
      </c>
    </row>
    <row r="87" spans="1:23" ht="22" customHeight="1">
      <c r="A87" s="50" t="str">
        <f>IF(ISBLANK(H87),"",instructions!$C$26)</f>
        <v/>
      </c>
      <c r="B87" s="56" t="str">
        <f>IF(ISBLANK(H87),"",instructions!$C$28)</f>
        <v/>
      </c>
      <c r="C87" s="51" t="str">
        <f>IF(ISBLANK(H87),"",instructions!$C$30)</f>
        <v/>
      </c>
      <c r="D87" s="51" t="str">
        <f t="shared" si="4"/>
        <v/>
      </c>
      <c r="E87" s="52" t="str">
        <f>IF(ISBLANK(H87),"",instructions!$C$34)</f>
        <v/>
      </c>
      <c r="F87" s="52" t="str">
        <f>IF(ISBLANK(H87),"",instructions!$C$36)</f>
        <v/>
      </c>
      <c r="G87" s="52" t="str">
        <f t="shared" si="5"/>
        <v/>
      </c>
      <c r="H87" s="5"/>
      <c r="I87" s="5"/>
      <c r="J87" s="5"/>
      <c r="K87" s="5"/>
      <c r="L87" s="61" t="str">
        <f>IFERROR(IF(ISBLANK(K87),"",IF(K87/instructions!$C$44&lt;(instructions!$C$53/100),0,IF(K87/instructions!$C$44&lt;(instructions!$C$52/100),1,IF(K87/instructions!$C$44&lt;(instructions!$C$51/100),2,IF(K87/instructions!$C$44&lt;(instructions!$C$50/100),3,4))))),"")</f>
        <v/>
      </c>
      <c r="M87" s="71"/>
      <c r="N87" s="5"/>
      <c r="O87" s="61" t="str">
        <f>IFERROR(IF(ISBLANK(N87),"",IF(N87/instructions!$C$45&lt;(instructions!$C$53/100),0,IF(N87/instructions!$C$45&lt;(instructions!$C$52/100),1,IF(N87/instructions!$C$45&lt;(instructions!$C$51/100),2,IF(N87/instructions!$C$45&lt;(instructions!$C$50/100),3,4))))),"")</f>
        <v/>
      </c>
      <c r="P87" s="71"/>
      <c r="Q87" s="5"/>
      <c r="R87" s="61" t="str">
        <f>IFERROR(IF(ISBLANK(Q87),"",IF(Q87/instructions!$C$46&lt;(instructions!$C$53/100),0,IF(Q87/instructions!$C$46&lt;(instructions!$C$52/100),1,IF(Q87/instructions!$C$46&lt;(instructions!$C$51/100),2,IF(Q87/instructions!$C$46&lt;(instructions!$C$50/100),3,4))))),"")</f>
        <v/>
      </c>
      <c r="S87" s="71"/>
      <c r="T87" s="5"/>
      <c r="U87" s="61" t="str">
        <f>IFERROR(IF(ISBLANK(T87),"",IF(T87/instructions!$C$47&lt;(instructions!$C$53/100),0,IF(T87/instructions!$C$47&lt;(instructions!$C$52/100),1,IF(T87/instructions!$C$47&lt;(instructions!$C$51/100),2,IF(T87/instructions!$C$47&lt;(instructions!$C$50/100),3,4))))),"")</f>
        <v/>
      </c>
      <c r="V87" s="56" t="str">
        <f t="shared" si="6"/>
        <v/>
      </c>
      <c r="W87" s="57" t="str">
        <f t="shared" si="7"/>
        <v/>
      </c>
    </row>
    <row r="88" spans="1:23" ht="22" customHeight="1">
      <c r="A88" s="50" t="str">
        <f>IF(ISBLANK(H88),"",instructions!$C$26)</f>
        <v/>
      </c>
      <c r="B88" s="56" t="str">
        <f>IF(ISBLANK(H88),"",instructions!$C$28)</f>
        <v/>
      </c>
      <c r="C88" s="51" t="str">
        <f>IF(ISBLANK(H88),"",instructions!$C$30)</f>
        <v/>
      </c>
      <c r="D88" s="51" t="str">
        <f t="shared" si="4"/>
        <v/>
      </c>
      <c r="E88" s="52" t="str">
        <f>IF(ISBLANK(H88),"",instructions!$C$34)</f>
        <v/>
      </c>
      <c r="F88" s="52" t="str">
        <f>IF(ISBLANK(H88),"",instructions!$C$36)</f>
        <v/>
      </c>
      <c r="G88" s="52" t="str">
        <f t="shared" si="5"/>
        <v/>
      </c>
      <c r="H88" s="5"/>
      <c r="I88" s="5"/>
      <c r="J88" s="5"/>
      <c r="K88" s="5"/>
      <c r="L88" s="61" t="str">
        <f>IFERROR(IF(ISBLANK(K88),"",IF(K88/instructions!$C$44&lt;(instructions!$C$53/100),0,IF(K88/instructions!$C$44&lt;(instructions!$C$52/100),1,IF(K88/instructions!$C$44&lt;(instructions!$C$51/100),2,IF(K88/instructions!$C$44&lt;(instructions!$C$50/100),3,4))))),"")</f>
        <v/>
      </c>
      <c r="M88" s="71"/>
      <c r="N88" s="5"/>
      <c r="O88" s="61" t="str">
        <f>IFERROR(IF(ISBLANK(N88),"",IF(N88/instructions!$C$45&lt;(instructions!$C$53/100),0,IF(N88/instructions!$C$45&lt;(instructions!$C$52/100),1,IF(N88/instructions!$C$45&lt;(instructions!$C$51/100),2,IF(N88/instructions!$C$45&lt;(instructions!$C$50/100),3,4))))),"")</f>
        <v/>
      </c>
      <c r="P88" s="71"/>
      <c r="Q88" s="5"/>
      <c r="R88" s="61" t="str">
        <f>IFERROR(IF(ISBLANK(Q88),"",IF(Q88/instructions!$C$46&lt;(instructions!$C$53/100),0,IF(Q88/instructions!$C$46&lt;(instructions!$C$52/100),1,IF(Q88/instructions!$C$46&lt;(instructions!$C$51/100),2,IF(Q88/instructions!$C$46&lt;(instructions!$C$50/100),3,4))))),"")</f>
        <v/>
      </c>
      <c r="S88" s="71"/>
      <c r="T88" s="5"/>
      <c r="U88" s="61" t="str">
        <f>IFERROR(IF(ISBLANK(T88),"",IF(T88/instructions!$C$47&lt;(instructions!$C$53/100),0,IF(T88/instructions!$C$47&lt;(instructions!$C$52/100),1,IF(T88/instructions!$C$47&lt;(instructions!$C$51/100),2,IF(T88/instructions!$C$47&lt;(instructions!$C$50/100),3,4))))),"")</f>
        <v/>
      </c>
      <c r="V88" s="56" t="str">
        <f t="shared" si="6"/>
        <v/>
      </c>
      <c r="W88" s="57" t="str">
        <f t="shared" si="7"/>
        <v/>
      </c>
    </row>
    <row r="89" spans="1:23" ht="22" customHeight="1">
      <c r="A89" s="50" t="str">
        <f>IF(ISBLANK(H89),"",instructions!$C$26)</f>
        <v/>
      </c>
      <c r="B89" s="56" t="str">
        <f>IF(ISBLANK(H89),"",instructions!$C$28)</f>
        <v/>
      </c>
      <c r="C89" s="51" t="str">
        <f>IF(ISBLANK(H89),"",instructions!$C$30)</f>
        <v/>
      </c>
      <c r="D89" s="51" t="str">
        <f t="shared" si="4"/>
        <v/>
      </c>
      <c r="E89" s="52" t="str">
        <f>IF(ISBLANK(H89),"",instructions!$C$34)</f>
        <v/>
      </c>
      <c r="F89" s="52" t="str">
        <f>IF(ISBLANK(H89),"",instructions!$C$36)</f>
        <v/>
      </c>
      <c r="G89" s="52" t="str">
        <f t="shared" si="5"/>
        <v/>
      </c>
      <c r="H89" s="5"/>
      <c r="I89" s="5"/>
      <c r="J89" s="5"/>
      <c r="K89" s="5"/>
      <c r="L89" s="61" t="str">
        <f>IFERROR(IF(ISBLANK(K89),"",IF(K89/instructions!$C$44&lt;(instructions!$C$53/100),0,IF(K89/instructions!$C$44&lt;(instructions!$C$52/100),1,IF(K89/instructions!$C$44&lt;(instructions!$C$51/100),2,IF(K89/instructions!$C$44&lt;(instructions!$C$50/100),3,4))))),"")</f>
        <v/>
      </c>
      <c r="M89" s="71"/>
      <c r="N89" s="5"/>
      <c r="O89" s="61" t="str">
        <f>IFERROR(IF(ISBLANK(N89),"",IF(N89/instructions!$C$45&lt;(instructions!$C$53/100),0,IF(N89/instructions!$C$45&lt;(instructions!$C$52/100),1,IF(N89/instructions!$C$45&lt;(instructions!$C$51/100),2,IF(N89/instructions!$C$45&lt;(instructions!$C$50/100),3,4))))),"")</f>
        <v/>
      </c>
      <c r="P89" s="71"/>
      <c r="Q89" s="5"/>
      <c r="R89" s="61" t="str">
        <f>IFERROR(IF(ISBLANK(Q89),"",IF(Q89/instructions!$C$46&lt;(instructions!$C$53/100),0,IF(Q89/instructions!$C$46&lt;(instructions!$C$52/100),1,IF(Q89/instructions!$C$46&lt;(instructions!$C$51/100),2,IF(Q89/instructions!$C$46&lt;(instructions!$C$50/100),3,4))))),"")</f>
        <v/>
      </c>
      <c r="S89" s="71"/>
      <c r="T89" s="5"/>
      <c r="U89" s="61" t="str">
        <f>IFERROR(IF(ISBLANK(T89),"",IF(T89/instructions!$C$47&lt;(instructions!$C$53/100),0,IF(T89/instructions!$C$47&lt;(instructions!$C$52/100),1,IF(T89/instructions!$C$47&lt;(instructions!$C$51/100),2,IF(T89/instructions!$C$47&lt;(instructions!$C$50/100),3,4))))),"")</f>
        <v/>
      </c>
      <c r="V89" s="56" t="str">
        <f t="shared" si="6"/>
        <v/>
      </c>
      <c r="W89" s="57" t="str">
        <f t="shared" si="7"/>
        <v/>
      </c>
    </row>
    <row r="90" spans="1:23" ht="22" customHeight="1">
      <c r="A90" s="50" t="str">
        <f>IF(ISBLANK(H90),"",instructions!$C$26)</f>
        <v/>
      </c>
      <c r="B90" s="56" t="str">
        <f>IF(ISBLANK(H90),"",instructions!$C$28)</f>
        <v/>
      </c>
      <c r="C90" s="51" t="str">
        <f>IF(ISBLANK(H90),"",instructions!$C$30)</f>
        <v/>
      </c>
      <c r="D90" s="51" t="str">
        <f t="shared" si="4"/>
        <v/>
      </c>
      <c r="E90" s="52" t="str">
        <f>IF(ISBLANK(H90),"",instructions!$C$34)</f>
        <v/>
      </c>
      <c r="F90" s="52" t="str">
        <f>IF(ISBLANK(H90),"",instructions!$C$36)</f>
        <v/>
      </c>
      <c r="G90" s="52" t="str">
        <f t="shared" si="5"/>
        <v/>
      </c>
      <c r="H90" s="5"/>
      <c r="I90" s="5"/>
      <c r="J90" s="5"/>
      <c r="K90" s="5"/>
      <c r="L90" s="61" t="str">
        <f>IFERROR(IF(ISBLANK(K90),"",IF(K90/instructions!$C$44&lt;(instructions!$C$53/100),0,IF(K90/instructions!$C$44&lt;(instructions!$C$52/100),1,IF(K90/instructions!$C$44&lt;(instructions!$C$51/100),2,IF(K90/instructions!$C$44&lt;(instructions!$C$50/100),3,4))))),"")</f>
        <v/>
      </c>
      <c r="M90" s="71"/>
      <c r="N90" s="5"/>
      <c r="O90" s="61" t="str">
        <f>IFERROR(IF(ISBLANK(N90),"",IF(N90/instructions!$C$45&lt;(instructions!$C$53/100),0,IF(N90/instructions!$C$45&lt;(instructions!$C$52/100),1,IF(N90/instructions!$C$45&lt;(instructions!$C$51/100),2,IF(N90/instructions!$C$45&lt;(instructions!$C$50/100),3,4))))),"")</f>
        <v/>
      </c>
      <c r="P90" s="71"/>
      <c r="Q90" s="5"/>
      <c r="R90" s="61" t="str">
        <f>IFERROR(IF(ISBLANK(Q90),"",IF(Q90/instructions!$C$46&lt;(instructions!$C$53/100),0,IF(Q90/instructions!$C$46&lt;(instructions!$C$52/100),1,IF(Q90/instructions!$C$46&lt;(instructions!$C$51/100),2,IF(Q90/instructions!$C$46&lt;(instructions!$C$50/100),3,4))))),"")</f>
        <v/>
      </c>
      <c r="S90" s="71"/>
      <c r="T90" s="5"/>
      <c r="U90" s="61" t="str">
        <f>IFERROR(IF(ISBLANK(T90),"",IF(T90/instructions!$C$47&lt;(instructions!$C$53/100),0,IF(T90/instructions!$C$47&lt;(instructions!$C$52/100),1,IF(T90/instructions!$C$47&lt;(instructions!$C$51/100),2,IF(T90/instructions!$C$47&lt;(instructions!$C$50/100),3,4))))),"")</f>
        <v/>
      </c>
      <c r="V90" s="56" t="str">
        <f t="shared" si="6"/>
        <v/>
      </c>
      <c r="W90" s="57" t="str">
        <f t="shared" si="7"/>
        <v/>
      </c>
    </row>
    <row r="91" spans="1:23" ht="22" customHeight="1">
      <c r="A91" s="50" t="str">
        <f>IF(ISBLANK(H91),"",instructions!$C$26)</f>
        <v/>
      </c>
      <c r="B91" s="56" t="str">
        <f>IF(ISBLANK(H91),"",instructions!$C$28)</f>
        <v/>
      </c>
      <c r="C91" s="51" t="str">
        <f>IF(ISBLANK(H91),"",instructions!$C$30)</f>
        <v/>
      </c>
      <c r="D91" s="51" t="str">
        <f t="shared" si="4"/>
        <v/>
      </c>
      <c r="E91" s="52" t="str">
        <f>IF(ISBLANK(H91),"",instructions!$C$34)</f>
        <v/>
      </c>
      <c r="F91" s="52" t="str">
        <f>IF(ISBLANK(H91),"",instructions!$C$36)</f>
        <v/>
      </c>
      <c r="G91" s="52" t="str">
        <f t="shared" si="5"/>
        <v/>
      </c>
      <c r="H91" s="5"/>
      <c r="I91" s="5"/>
      <c r="J91" s="5"/>
      <c r="K91" s="5"/>
      <c r="L91" s="61" t="str">
        <f>IFERROR(IF(ISBLANK(K91),"",IF(K91/instructions!$C$44&lt;(instructions!$C$53/100),0,IF(K91/instructions!$C$44&lt;(instructions!$C$52/100),1,IF(K91/instructions!$C$44&lt;(instructions!$C$51/100),2,IF(K91/instructions!$C$44&lt;(instructions!$C$50/100),3,4))))),"")</f>
        <v/>
      </c>
      <c r="M91" s="71"/>
      <c r="N91" s="5"/>
      <c r="O91" s="61" t="str">
        <f>IFERROR(IF(ISBLANK(N91),"",IF(N91/instructions!$C$45&lt;(instructions!$C$53/100),0,IF(N91/instructions!$C$45&lt;(instructions!$C$52/100),1,IF(N91/instructions!$C$45&lt;(instructions!$C$51/100),2,IF(N91/instructions!$C$45&lt;(instructions!$C$50/100),3,4))))),"")</f>
        <v/>
      </c>
      <c r="P91" s="71"/>
      <c r="Q91" s="5"/>
      <c r="R91" s="61" t="str">
        <f>IFERROR(IF(ISBLANK(Q91),"",IF(Q91/instructions!$C$46&lt;(instructions!$C$53/100),0,IF(Q91/instructions!$C$46&lt;(instructions!$C$52/100),1,IF(Q91/instructions!$C$46&lt;(instructions!$C$51/100),2,IF(Q91/instructions!$C$46&lt;(instructions!$C$50/100),3,4))))),"")</f>
        <v/>
      </c>
      <c r="S91" s="71"/>
      <c r="T91" s="5"/>
      <c r="U91" s="61" t="str">
        <f>IFERROR(IF(ISBLANK(T91),"",IF(T91/instructions!$C$47&lt;(instructions!$C$53/100),0,IF(T91/instructions!$C$47&lt;(instructions!$C$52/100),1,IF(T91/instructions!$C$47&lt;(instructions!$C$51/100),2,IF(T91/instructions!$C$47&lt;(instructions!$C$50/100),3,4))))),"")</f>
        <v/>
      </c>
      <c r="V91" s="56" t="str">
        <f t="shared" si="6"/>
        <v/>
      </c>
      <c r="W91" s="57" t="str">
        <f t="shared" si="7"/>
        <v/>
      </c>
    </row>
    <row r="92" spans="1:23" ht="22" customHeight="1">
      <c r="A92" s="50" t="str">
        <f>IF(ISBLANK(H92),"",instructions!$C$26)</f>
        <v/>
      </c>
      <c r="B92" s="56" t="str">
        <f>IF(ISBLANK(H92),"",instructions!$C$28)</f>
        <v/>
      </c>
      <c r="C92" s="51" t="str">
        <f>IF(ISBLANK(H92),"",instructions!$C$30)</f>
        <v/>
      </c>
      <c r="D92" s="51" t="str">
        <f t="shared" si="4"/>
        <v/>
      </c>
      <c r="E92" s="52" t="str">
        <f>IF(ISBLANK(H92),"",instructions!$C$34)</f>
        <v/>
      </c>
      <c r="F92" s="52" t="str">
        <f>IF(ISBLANK(H92),"",instructions!$C$36)</f>
        <v/>
      </c>
      <c r="G92" s="52" t="str">
        <f t="shared" si="5"/>
        <v/>
      </c>
      <c r="H92" s="5"/>
      <c r="I92" s="5"/>
      <c r="J92" s="5"/>
      <c r="K92" s="5"/>
      <c r="L92" s="61" t="str">
        <f>IFERROR(IF(ISBLANK(K92),"",IF(K92/instructions!$C$44&lt;(instructions!$C$53/100),0,IF(K92/instructions!$C$44&lt;(instructions!$C$52/100),1,IF(K92/instructions!$C$44&lt;(instructions!$C$51/100),2,IF(K92/instructions!$C$44&lt;(instructions!$C$50/100),3,4))))),"")</f>
        <v/>
      </c>
      <c r="M92" s="71"/>
      <c r="N92" s="5"/>
      <c r="O92" s="61" t="str">
        <f>IFERROR(IF(ISBLANK(N92),"",IF(N92/instructions!$C$45&lt;(instructions!$C$53/100),0,IF(N92/instructions!$C$45&lt;(instructions!$C$52/100),1,IF(N92/instructions!$C$45&lt;(instructions!$C$51/100),2,IF(N92/instructions!$C$45&lt;(instructions!$C$50/100),3,4))))),"")</f>
        <v/>
      </c>
      <c r="P92" s="71"/>
      <c r="Q92" s="5"/>
      <c r="R92" s="61" t="str">
        <f>IFERROR(IF(ISBLANK(Q92),"",IF(Q92/instructions!$C$46&lt;(instructions!$C$53/100),0,IF(Q92/instructions!$C$46&lt;(instructions!$C$52/100),1,IF(Q92/instructions!$C$46&lt;(instructions!$C$51/100),2,IF(Q92/instructions!$C$46&lt;(instructions!$C$50/100),3,4))))),"")</f>
        <v/>
      </c>
      <c r="S92" s="71"/>
      <c r="T92" s="5"/>
      <c r="U92" s="61" t="str">
        <f>IFERROR(IF(ISBLANK(T92),"",IF(T92/instructions!$C$47&lt;(instructions!$C$53/100),0,IF(T92/instructions!$C$47&lt;(instructions!$C$52/100),1,IF(T92/instructions!$C$47&lt;(instructions!$C$51/100),2,IF(T92/instructions!$C$47&lt;(instructions!$C$50/100),3,4))))),"")</f>
        <v/>
      </c>
      <c r="V92" s="56" t="str">
        <f t="shared" si="6"/>
        <v/>
      </c>
      <c r="W92" s="57" t="str">
        <f t="shared" si="7"/>
        <v/>
      </c>
    </row>
    <row r="93" spans="1:23" ht="22" customHeight="1">
      <c r="A93" s="50" t="str">
        <f>IF(ISBLANK(H93),"",instructions!$C$26)</f>
        <v/>
      </c>
      <c r="B93" s="56" t="str">
        <f>IF(ISBLANK(H93),"",instructions!$C$28)</f>
        <v/>
      </c>
      <c r="C93" s="51" t="str">
        <f>IF(ISBLANK(H93),"",instructions!$C$30)</f>
        <v/>
      </c>
      <c r="D93" s="51" t="str">
        <f t="shared" si="4"/>
        <v/>
      </c>
      <c r="E93" s="52" t="str">
        <f>IF(ISBLANK(H93),"",instructions!$C$34)</f>
        <v/>
      </c>
      <c r="F93" s="52" t="str">
        <f>IF(ISBLANK(H93),"",instructions!$C$36)</f>
        <v/>
      </c>
      <c r="G93" s="52" t="str">
        <f t="shared" si="5"/>
        <v/>
      </c>
      <c r="H93" s="5"/>
      <c r="I93" s="5"/>
      <c r="J93" s="5"/>
      <c r="K93" s="5"/>
      <c r="L93" s="61" t="str">
        <f>IFERROR(IF(ISBLANK(K93),"",IF(K93/instructions!$C$44&lt;(instructions!$C$53/100),0,IF(K93/instructions!$C$44&lt;(instructions!$C$52/100),1,IF(K93/instructions!$C$44&lt;(instructions!$C$51/100),2,IF(K93/instructions!$C$44&lt;(instructions!$C$50/100),3,4))))),"")</f>
        <v/>
      </c>
      <c r="M93" s="71"/>
      <c r="N93" s="5"/>
      <c r="O93" s="61" t="str">
        <f>IFERROR(IF(ISBLANK(N93),"",IF(N93/instructions!$C$45&lt;(instructions!$C$53/100),0,IF(N93/instructions!$C$45&lt;(instructions!$C$52/100),1,IF(N93/instructions!$C$45&lt;(instructions!$C$51/100),2,IF(N93/instructions!$C$45&lt;(instructions!$C$50/100),3,4))))),"")</f>
        <v/>
      </c>
      <c r="P93" s="71"/>
      <c r="Q93" s="5"/>
      <c r="R93" s="61" t="str">
        <f>IFERROR(IF(ISBLANK(Q93),"",IF(Q93/instructions!$C$46&lt;(instructions!$C$53/100),0,IF(Q93/instructions!$C$46&lt;(instructions!$C$52/100),1,IF(Q93/instructions!$C$46&lt;(instructions!$C$51/100),2,IF(Q93/instructions!$C$46&lt;(instructions!$C$50/100),3,4))))),"")</f>
        <v/>
      </c>
      <c r="S93" s="71"/>
      <c r="T93" s="5"/>
      <c r="U93" s="61" t="str">
        <f>IFERROR(IF(ISBLANK(T93),"",IF(T93/instructions!$C$47&lt;(instructions!$C$53/100),0,IF(T93/instructions!$C$47&lt;(instructions!$C$52/100),1,IF(T93/instructions!$C$47&lt;(instructions!$C$51/100),2,IF(T93/instructions!$C$47&lt;(instructions!$C$50/100),3,4))))),"")</f>
        <v/>
      </c>
      <c r="V93" s="56" t="str">
        <f t="shared" si="6"/>
        <v/>
      </c>
      <c r="W93" s="57" t="str">
        <f t="shared" si="7"/>
        <v/>
      </c>
    </row>
    <row r="94" spans="1:23" ht="22" customHeight="1">
      <c r="A94" s="50" t="str">
        <f>IF(ISBLANK(H94),"",instructions!$C$26)</f>
        <v/>
      </c>
      <c r="B94" s="56" t="str">
        <f>IF(ISBLANK(H94),"",instructions!$C$28)</f>
        <v/>
      </c>
      <c r="C94" s="51" t="str">
        <f>IF(ISBLANK(H94),"",instructions!$C$30)</f>
        <v/>
      </c>
      <c r="D94" s="51" t="str">
        <f t="shared" si="4"/>
        <v/>
      </c>
      <c r="E94" s="52" t="str">
        <f>IF(ISBLANK(H94),"",instructions!$C$34)</f>
        <v/>
      </c>
      <c r="F94" s="52" t="str">
        <f>IF(ISBLANK(H94),"",instructions!$C$36)</f>
        <v/>
      </c>
      <c r="G94" s="52" t="str">
        <f t="shared" si="5"/>
        <v/>
      </c>
      <c r="H94" s="5"/>
      <c r="I94" s="5"/>
      <c r="J94" s="5"/>
      <c r="K94" s="5"/>
      <c r="L94" s="61" t="str">
        <f>IFERROR(IF(ISBLANK(K94),"",IF(K94/instructions!$C$44&lt;(instructions!$C$53/100),0,IF(K94/instructions!$C$44&lt;(instructions!$C$52/100),1,IF(K94/instructions!$C$44&lt;(instructions!$C$51/100),2,IF(K94/instructions!$C$44&lt;(instructions!$C$50/100),3,4))))),"")</f>
        <v/>
      </c>
      <c r="M94" s="71"/>
      <c r="N94" s="5"/>
      <c r="O94" s="61" t="str">
        <f>IFERROR(IF(ISBLANK(N94),"",IF(N94/instructions!$C$45&lt;(instructions!$C$53/100),0,IF(N94/instructions!$C$45&lt;(instructions!$C$52/100),1,IF(N94/instructions!$C$45&lt;(instructions!$C$51/100),2,IF(N94/instructions!$C$45&lt;(instructions!$C$50/100),3,4))))),"")</f>
        <v/>
      </c>
      <c r="P94" s="71"/>
      <c r="Q94" s="5"/>
      <c r="R94" s="61" t="str">
        <f>IFERROR(IF(ISBLANK(Q94),"",IF(Q94/instructions!$C$46&lt;(instructions!$C$53/100),0,IF(Q94/instructions!$C$46&lt;(instructions!$C$52/100),1,IF(Q94/instructions!$C$46&lt;(instructions!$C$51/100),2,IF(Q94/instructions!$C$46&lt;(instructions!$C$50/100),3,4))))),"")</f>
        <v/>
      </c>
      <c r="S94" s="71"/>
      <c r="T94" s="5"/>
      <c r="U94" s="61" t="str">
        <f>IFERROR(IF(ISBLANK(T94),"",IF(T94/instructions!$C$47&lt;(instructions!$C$53/100),0,IF(T94/instructions!$C$47&lt;(instructions!$C$52/100),1,IF(T94/instructions!$C$47&lt;(instructions!$C$51/100),2,IF(T94/instructions!$C$47&lt;(instructions!$C$50/100),3,4))))),"")</f>
        <v/>
      </c>
      <c r="V94" s="56" t="str">
        <f t="shared" si="6"/>
        <v/>
      </c>
      <c r="W94" s="57" t="str">
        <f t="shared" si="7"/>
        <v/>
      </c>
    </row>
    <row r="95" spans="1:23" ht="22" customHeight="1">
      <c r="A95" s="50" t="str">
        <f>IF(ISBLANK(H95),"",instructions!$C$26)</f>
        <v/>
      </c>
      <c r="B95" s="56" t="str">
        <f>IF(ISBLANK(H95),"",instructions!$C$28)</f>
        <v/>
      </c>
      <c r="C95" s="51" t="str">
        <f>IF(ISBLANK(H95),"",instructions!$C$30)</f>
        <v/>
      </c>
      <c r="D95" s="51" t="str">
        <f t="shared" si="4"/>
        <v/>
      </c>
      <c r="E95" s="52" t="str">
        <f>IF(ISBLANK(H95),"",instructions!$C$34)</f>
        <v/>
      </c>
      <c r="F95" s="52" t="str">
        <f>IF(ISBLANK(H95),"",instructions!$C$36)</f>
        <v/>
      </c>
      <c r="G95" s="52" t="str">
        <f t="shared" si="5"/>
        <v/>
      </c>
      <c r="H95" s="5"/>
      <c r="I95" s="5"/>
      <c r="J95" s="5"/>
      <c r="K95" s="5"/>
      <c r="L95" s="61" t="str">
        <f>IFERROR(IF(ISBLANK(K95),"",IF(K95/instructions!$C$44&lt;(instructions!$C$53/100),0,IF(K95/instructions!$C$44&lt;(instructions!$C$52/100),1,IF(K95/instructions!$C$44&lt;(instructions!$C$51/100),2,IF(K95/instructions!$C$44&lt;(instructions!$C$50/100),3,4))))),"")</f>
        <v/>
      </c>
      <c r="M95" s="71"/>
      <c r="N95" s="5"/>
      <c r="O95" s="61" t="str">
        <f>IFERROR(IF(ISBLANK(N95),"",IF(N95/instructions!$C$45&lt;(instructions!$C$53/100),0,IF(N95/instructions!$C$45&lt;(instructions!$C$52/100),1,IF(N95/instructions!$C$45&lt;(instructions!$C$51/100),2,IF(N95/instructions!$C$45&lt;(instructions!$C$50/100),3,4))))),"")</f>
        <v/>
      </c>
      <c r="P95" s="71"/>
      <c r="Q95" s="5"/>
      <c r="R95" s="61" t="str">
        <f>IFERROR(IF(ISBLANK(Q95),"",IF(Q95/instructions!$C$46&lt;(instructions!$C$53/100),0,IF(Q95/instructions!$C$46&lt;(instructions!$C$52/100),1,IF(Q95/instructions!$C$46&lt;(instructions!$C$51/100),2,IF(Q95/instructions!$C$46&lt;(instructions!$C$50/100),3,4))))),"")</f>
        <v/>
      </c>
      <c r="S95" s="71"/>
      <c r="T95" s="5"/>
      <c r="U95" s="61" t="str">
        <f>IFERROR(IF(ISBLANK(T95),"",IF(T95/instructions!$C$47&lt;(instructions!$C$53/100),0,IF(T95/instructions!$C$47&lt;(instructions!$C$52/100),1,IF(T95/instructions!$C$47&lt;(instructions!$C$51/100),2,IF(T95/instructions!$C$47&lt;(instructions!$C$50/100),3,4))))),"")</f>
        <v/>
      </c>
      <c r="V95" s="56" t="str">
        <f t="shared" si="6"/>
        <v/>
      </c>
      <c r="W95" s="57" t="str">
        <f t="shared" si="7"/>
        <v/>
      </c>
    </row>
    <row r="96" spans="1:23" ht="22" customHeight="1">
      <c r="A96" s="50" t="str">
        <f>IF(ISBLANK(H96),"",instructions!$C$26)</f>
        <v/>
      </c>
      <c r="B96" s="56" t="str">
        <f>IF(ISBLANK(H96),"",instructions!$C$28)</f>
        <v/>
      </c>
      <c r="C96" s="51" t="str">
        <f>IF(ISBLANK(H96),"",instructions!$C$30)</f>
        <v/>
      </c>
      <c r="D96" s="51" t="str">
        <f t="shared" si="4"/>
        <v/>
      </c>
      <c r="E96" s="52" t="str">
        <f>IF(ISBLANK(H96),"",instructions!$C$34)</f>
        <v/>
      </c>
      <c r="F96" s="52" t="str">
        <f>IF(ISBLANK(H96),"",instructions!$C$36)</f>
        <v/>
      </c>
      <c r="G96" s="52" t="str">
        <f t="shared" si="5"/>
        <v/>
      </c>
      <c r="H96" s="5"/>
      <c r="I96" s="5"/>
      <c r="J96" s="5"/>
      <c r="K96" s="5"/>
      <c r="L96" s="61" t="str">
        <f>IFERROR(IF(ISBLANK(K96),"",IF(K96/instructions!$C$44&lt;(instructions!$C$53/100),0,IF(K96/instructions!$C$44&lt;(instructions!$C$52/100),1,IF(K96/instructions!$C$44&lt;(instructions!$C$51/100),2,IF(K96/instructions!$C$44&lt;(instructions!$C$50/100),3,4))))),"")</f>
        <v/>
      </c>
      <c r="M96" s="71"/>
      <c r="N96" s="5"/>
      <c r="O96" s="61" t="str">
        <f>IFERROR(IF(ISBLANK(N96),"",IF(N96/instructions!$C$45&lt;(instructions!$C$53/100),0,IF(N96/instructions!$C$45&lt;(instructions!$C$52/100),1,IF(N96/instructions!$C$45&lt;(instructions!$C$51/100),2,IF(N96/instructions!$C$45&lt;(instructions!$C$50/100),3,4))))),"")</f>
        <v/>
      </c>
      <c r="P96" s="71"/>
      <c r="Q96" s="5"/>
      <c r="R96" s="61" t="str">
        <f>IFERROR(IF(ISBLANK(Q96),"",IF(Q96/instructions!$C$46&lt;(instructions!$C$53/100),0,IF(Q96/instructions!$C$46&lt;(instructions!$C$52/100),1,IF(Q96/instructions!$C$46&lt;(instructions!$C$51/100),2,IF(Q96/instructions!$C$46&lt;(instructions!$C$50/100),3,4))))),"")</f>
        <v/>
      </c>
      <c r="S96" s="71"/>
      <c r="T96" s="5"/>
      <c r="U96" s="61" t="str">
        <f>IFERROR(IF(ISBLANK(T96),"",IF(T96/instructions!$C$47&lt;(instructions!$C$53/100),0,IF(T96/instructions!$C$47&lt;(instructions!$C$52/100),1,IF(T96/instructions!$C$47&lt;(instructions!$C$51/100),2,IF(T96/instructions!$C$47&lt;(instructions!$C$50/100),3,4))))),"")</f>
        <v/>
      </c>
      <c r="V96" s="56" t="str">
        <f t="shared" si="6"/>
        <v/>
      </c>
      <c r="W96" s="57" t="str">
        <f t="shared" si="7"/>
        <v/>
      </c>
    </row>
    <row r="97" spans="1:23" ht="22" customHeight="1">
      <c r="A97" s="50" t="str">
        <f>IF(ISBLANK(H97),"",instructions!$C$26)</f>
        <v/>
      </c>
      <c r="B97" s="56" t="str">
        <f>IF(ISBLANK(H97),"",instructions!$C$28)</f>
        <v/>
      </c>
      <c r="C97" s="51" t="str">
        <f>IF(ISBLANK(H97),"",instructions!$C$30)</f>
        <v/>
      </c>
      <c r="D97" s="51" t="str">
        <f t="shared" si="4"/>
        <v/>
      </c>
      <c r="E97" s="52" t="str">
        <f>IF(ISBLANK(H97),"",instructions!$C$34)</f>
        <v/>
      </c>
      <c r="F97" s="52" t="str">
        <f>IF(ISBLANK(H97),"",instructions!$C$36)</f>
        <v/>
      </c>
      <c r="G97" s="52" t="str">
        <f t="shared" si="5"/>
        <v/>
      </c>
      <c r="H97" s="5"/>
      <c r="I97" s="5"/>
      <c r="J97" s="5"/>
      <c r="K97" s="5"/>
      <c r="L97" s="61" t="str">
        <f>IFERROR(IF(ISBLANK(K97),"",IF(K97/instructions!$C$44&lt;(instructions!$C$53/100),0,IF(K97/instructions!$C$44&lt;(instructions!$C$52/100),1,IF(K97/instructions!$C$44&lt;(instructions!$C$51/100),2,IF(K97/instructions!$C$44&lt;(instructions!$C$50/100),3,4))))),"")</f>
        <v/>
      </c>
      <c r="M97" s="71"/>
      <c r="N97" s="5"/>
      <c r="O97" s="61" t="str">
        <f>IFERROR(IF(ISBLANK(N97),"",IF(N97/instructions!$C$45&lt;(instructions!$C$53/100),0,IF(N97/instructions!$C$45&lt;(instructions!$C$52/100),1,IF(N97/instructions!$C$45&lt;(instructions!$C$51/100),2,IF(N97/instructions!$C$45&lt;(instructions!$C$50/100),3,4))))),"")</f>
        <v/>
      </c>
      <c r="P97" s="71"/>
      <c r="Q97" s="5"/>
      <c r="R97" s="61" t="str">
        <f>IFERROR(IF(ISBLANK(Q97),"",IF(Q97/instructions!$C$46&lt;(instructions!$C$53/100),0,IF(Q97/instructions!$C$46&lt;(instructions!$C$52/100),1,IF(Q97/instructions!$C$46&lt;(instructions!$C$51/100),2,IF(Q97/instructions!$C$46&lt;(instructions!$C$50/100),3,4))))),"")</f>
        <v/>
      </c>
      <c r="S97" s="71"/>
      <c r="T97" s="5"/>
      <c r="U97" s="61" t="str">
        <f>IFERROR(IF(ISBLANK(T97),"",IF(T97/instructions!$C$47&lt;(instructions!$C$53/100),0,IF(T97/instructions!$C$47&lt;(instructions!$C$52/100),1,IF(T97/instructions!$C$47&lt;(instructions!$C$51/100),2,IF(T97/instructions!$C$47&lt;(instructions!$C$50/100),3,4))))),"")</f>
        <v/>
      </c>
      <c r="V97" s="56" t="str">
        <f t="shared" si="6"/>
        <v/>
      </c>
      <c r="W97" s="57" t="str">
        <f t="shared" si="7"/>
        <v/>
      </c>
    </row>
    <row r="98" spans="1:23" ht="22" customHeight="1">
      <c r="A98" s="50" t="str">
        <f>IF(ISBLANK(H98),"",instructions!$C$26)</f>
        <v/>
      </c>
      <c r="B98" s="56" t="str">
        <f>IF(ISBLANK(H98),"",instructions!$C$28)</f>
        <v/>
      </c>
      <c r="C98" s="51" t="str">
        <f>IF(ISBLANK(H98),"",instructions!$C$30)</f>
        <v/>
      </c>
      <c r="D98" s="51" t="str">
        <f t="shared" si="4"/>
        <v/>
      </c>
      <c r="E98" s="52" t="str">
        <f>IF(ISBLANK(H98),"",instructions!$C$34)</f>
        <v/>
      </c>
      <c r="F98" s="52" t="str">
        <f>IF(ISBLANK(H98),"",instructions!$C$36)</f>
        <v/>
      </c>
      <c r="G98" s="52" t="str">
        <f t="shared" si="5"/>
        <v/>
      </c>
      <c r="H98" s="5"/>
      <c r="I98" s="5"/>
      <c r="J98" s="5"/>
      <c r="K98" s="5"/>
      <c r="L98" s="61" t="str">
        <f>IFERROR(IF(ISBLANK(K98),"",IF(K98/instructions!$C$44&lt;(instructions!$C$53/100),0,IF(K98/instructions!$C$44&lt;(instructions!$C$52/100),1,IF(K98/instructions!$C$44&lt;(instructions!$C$51/100),2,IF(K98/instructions!$C$44&lt;(instructions!$C$50/100),3,4))))),"")</f>
        <v/>
      </c>
      <c r="M98" s="71"/>
      <c r="N98" s="5"/>
      <c r="O98" s="61" t="str">
        <f>IFERROR(IF(ISBLANK(N98),"",IF(N98/instructions!$C$45&lt;(instructions!$C$53/100),0,IF(N98/instructions!$C$45&lt;(instructions!$C$52/100),1,IF(N98/instructions!$C$45&lt;(instructions!$C$51/100),2,IF(N98/instructions!$C$45&lt;(instructions!$C$50/100),3,4))))),"")</f>
        <v/>
      </c>
      <c r="P98" s="71"/>
      <c r="Q98" s="5"/>
      <c r="R98" s="61" t="str">
        <f>IFERROR(IF(ISBLANK(Q98),"",IF(Q98/instructions!$C$46&lt;(instructions!$C$53/100),0,IF(Q98/instructions!$C$46&lt;(instructions!$C$52/100),1,IF(Q98/instructions!$C$46&lt;(instructions!$C$51/100),2,IF(Q98/instructions!$C$46&lt;(instructions!$C$50/100),3,4))))),"")</f>
        <v/>
      </c>
      <c r="S98" s="71"/>
      <c r="T98" s="5"/>
      <c r="U98" s="61" t="str">
        <f>IFERROR(IF(ISBLANK(T98),"",IF(T98/instructions!$C$47&lt;(instructions!$C$53/100),0,IF(T98/instructions!$C$47&lt;(instructions!$C$52/100),1,IF(T98/instructions!$C$47&lt;(instructions!$C$51/100),2,IF(T98/instructions!$C$47&lt;(instructions!$C$50/100),3,4))))),"")</f>
        <v/>
      </c>
      <c r="V98" s="56" t="str">
        <f t="shared" si="6"/>
        <v/>
      </c>
      <c r="W98" s="57" t="str">
        <f t="shared" si="7"/>
        <v/>
      </c>
    </row>
    <row r="99" spans="1:23" ht="22" customHeight="1">
      <c r="A99" s="50" t="str">
        <f>IF(ISBLANK(H99),"",instructions!$C$26)</f>
        <v/>
      </c>
      <c r="B99" s="56" t="str">
        <f>IF(ISBLANK(H99),"",instructions!$C$28)</f>
        <v/>
      </c>
      <c r="C99" s="51" t="str">
        <f>IF(ISBLANK(H99),"",instructions!$C$30)</f>
        <v/>
      </c>
      <c r="D99" s="51" t="str">
        <f t="shared" si="4"/>
        <v/>
      </c>
      <c r="E99" s="52" t="str">
        <f>IF(ISBLANK(H99),"",instructions!$C$34)</f>
        <v/>
      </c>
      <c r="F99" s="52" t="str">
        <f>IF(ISBLANK(H99),"",instructions!$C$36)</f>
        <v/>
      </c>
      <c r="G99" s="52" t="str">
        <f t="shared" si="5"/>
        <v/>
      </c>
      <c r="H99" s="5"/>
      <c r="I99" s="5"/>
      <c r="J99" s="5"/>
      <c r="K99" s="5"/>
      <c r="L99" s="61" t="str">
        <f>IFERROR(IF(ISBLANK(K99),"",IF(K99/instructions!$C$44&lt;(instructions!$C$53/100),0,IF(K99/instructions!$C$44&lt;(instructions!$C$52/100),1,IF(K99/instructions!$C$44&lt;(instructions!$C$51/100),2,IF(K99/instructions!$C$44&lt;(instructions!$C$50/100),3,4))))),"")</f>
        <v/>
      </c>
      <c r="M99" s="71"/>
      <c r="N99" s="5"/>
      <c r="O99" s="61" t="str">
        <f>IFERROR(IF(ISBLANK(N99),"",IF(N99/instructions!$C$45&lt;(instructions!$C$53/100),0,IF(N99/instructions!$C$45&lt;(instructions!$C$52/100),1,IF(N99/instructions!$C$45&lt;(instructions!$C$51/100),2,IF(N99/instructions!$C$45&lt;(instructions!$C$50/100),3,4))))),"")</f>
        <v/>
      </c>
      <c r="P99" s="71"/>
      <c r="Q99" s="5"/>
      <c r="R99" s="61" t="str">
        <f>IFERROR(IF(ISBLANK(Q99),"",IF(Q99/instructions!$C$46&lt;(instructions!$C$53/100),0,IF(Q99/instructions!$C$46&lt;(instructions!$C$52/100),1,IF(Q99/instructions!$C$46&lt;(instructions!$C$51/100),2,IF(Q99/instructions!$C$46&lt;(instructions!$C$50/100),3,4))))),"")</f>
        <v/>
      </c>
      <c r="S99" s="71"/>
      <c r="T99" s="5"/>
      <c r="U99" s="61" t="str">
        <f>IFERROR(IF(ISBLANK(T99),"",IF(T99/instructions!$C$47&lt;(instructions!$C$53/100),0,IF(T99/instructions!$C$47&lt;(instructions!$C$52/100),1,IF(T99/instructions!$C$47&lt;(instructions!$C$51/100),2,IF(T99/instructions!$C$47&lt;(instructions!$C$50/100),3,4))))),"")</f>
        <v/>
      </c>
      <c r="V99" s="56" t="str">
        <f t="shared" si="6"/>
        <v/>
      </c>
      <c r="W99" s="57" t="str">
        <f t="shared" si="7"/>
        <v/>
      </c>
    </row>
    <row r="100" spans="1:23" ht="22" customHeight="1">
      <c r="A100" s="50" t="str">
        <f>IF(ISBLANK(H100),"",instructions!$C$26)</f>
        <v/>
      </c>
      <c r="B100" s="56" t="str">
        <f>IF(ISBLANK(H100),"",instructions!$C$28)</f>
        <v/>
      </c>
      <c r="C100" s="51" t="str">
        <f>IF(ISBLANK(H100),"",instructions!$C$30)</f>
        <v/>
      </c>
      <c r="D100" s="51" t="str">
        <f t="shared" si="4"/>
        <v/>
      </c>
      <c r="E100" s="52" t="str">
        <f>IF(ISBLANK(H100),"",instructions!$C$34)</f>
        <v/>
      </c>
      <c r="F100" s="52" t="str">
        <f>IF(ISBLANK(H100),"",instructions!$C$36)</f>
        <v/>
      </c>
      <c r="G100" s="52" t="str">
        <f t="shared" si="5"/>
        <v/>
      </c>
      <c r="H100" s="5"/>
      <c r="I100" s="5"/>
      <c r="J100" s="5"/>
      <c r="K100" s="5"/>
      <c r="L100" s="61" t="str">
        <f>IFERROR(IF(ISBLANK(K100),"",IF(K100/instructions!$C$44&lt;(instructions!$C$53/100),0,IF(K100/instructions!$C$44&lt;(instructions!$C$52/100),1,IF(K100/instructions!$C$44&lt;(instructions!$C$51/100),2,IF(K100/instructions!$C$44&lt;(instructions!$C$50/100),3,4))))),"")</f>
        <v/>
      </c>
      <c r="M100" s="71"/>
      <c r="N100" s="5"/>
      <c r="O100" s="61" t="str">
        <f>IFERROR(IF(ISBLANK(N100),"",IF(N100/instructions!$C$45&lt;(instructions!$C$53/100),0,IF(N100/instructions!$C$45&lt;(instructions!$C$52/100),1,IF(N100/instructions!$C$45&lt;(instructions!$C$51/100),2,IF(N100/instructions!$C$45&lt;(instructions!$C$50/100),3,4))))),"")</f>
        <v/>
      </c>
      <c r="P100" s="71"/>
      <c r="Q100" s="5"/>
      <c r="R100" s="61" t="str">
        <f>IFERROR(IF(ISBLANK(Q100),"",IF(Q100/instructions!$C$46&lt;(instructions!$C$53/100),0,IF(Q100/instructions!$C$46&lt;(instructions!$C$52/100),1,IF(Q100/instructions!$C$46&lt;(instructions!$C$51/100),2,IF(Q100/instructions!$C$46&lt;(instructions!$C$50/100),3,4))))),"")</f>
        <v/>
      </c>
      <c r="S100" s="71"/>
      <c r="T100" s="5"/>
      <c r="U100" s="61" t="str">
        <f>IFERROR(IF(ISBLANK(T100),"",IF(T100/instructions!$C$47&lt;(instructions!$C$53/100),0,IF(T100/instructions!$C$47&lt;(instructions!$C$52/100),1,IF(T100/instructions!$C$47&lt;(instructions!$C$51/100),2,IF(T100/instructions!$C$47&lt;(instructions!$C$50/100),3,4))))),"")</f>
        <v/>
      </c>
      <c r="V100" s="56" t="str">
        <f t="shared" si="6"/>
        <v/>
      </c>
      <c r="W100" s="57" t="str">
        <f t="shared" si="7"/>
        <v/>
      </c>
    </row>
    <row r="101" spans="1:23" ht="22" customHeight="1">
      <c r="A101" s="50" t="str">
        <f>IF(ISBLANK(H101),"",instructions!$C$26)</f>
        <v/>
      </c>
      <c r="B101" s="56" t="str">
        <f>IF(ISBLANK(H101),"",instructions!$C$28)</f>
        <v/>
      </c>
      <c r="C101" s="51" t="str">
        <f>IF(ISBLANK(H101),"",instructions!$C$30)</f>
        <v/>
      </c>
      <c r="D101" s="51" t="str">
        <f t="shared" si="4"/>
        <v/>
      </c>
      <c r="E101" s="52" t="str">
        <f>IF(ISBLANK(H101),"",instructions!$C$34)</f>
        <v/>
      </c>
      <c r="F101" s="52" t="str">
        <f>IF(ISBLANK(H101),"",instructions!$C$36)</f>
        <v/>
      </c>
      <c r="G101" s="52" t="str">
        <f t="shared" si="5"/>
        <v/>
      </c>
      <c r="H101" s="5"/>
      <c r="I101" s="5"/>
      <c r="J101" s="5"/>
      <c r="K101" s="5"/>
      <c r="L101" s="61" t="str">
        <f>IFERROR(IF(ISBLANK(K101),"",IF(K101/instructions!$C$44&lt;(instructions!$C$53/100),0,IF(K101/instructions!$C$44&lt;(instructions!$C$52/100),1,IF(K101/instructions!$C$44&lt;(instructions!$C$51/100),2,IF(K101/instructions!$C$44&lt;(instructions!$C$50/100),3,4))))),"")</f>
        <v/>
      </c>
      <c r="M101" s="71"/>
      <c r="N101" s="5"/>
      <c r="O101" s="61" t="str">
        <f>IFERROR(IF(ISBLANK(N101),"",IF(N101/instructions!$C$45&lt;(instructions!$C$53/100),0,IF(N101/instructions!$C$45&lt;(instructions!$C$52/100),1,IF(N101/instructions!$C$45&lt;(instructions!$C$51/100),2,IF(N101/instructions!$C$45&lt;(instructions!$C$50/100),3,4))))),"")</f>
        <v/>
      </c>
      <c r="P101" s="71"/>
      <c r="Q101" s="5"/>
      <c r="R101" s="61" t="str">
        <f>IFERROR(IF(ISBLANK(Q101),"",IF(Q101/instructions!$C$46&lt;(instructions!$C$53/100),0,IF(Q101/instructions!$C$46&lt;(instructions!$C$52/100),1,IF(Q101/instructions!$C$46&lt;(instructions!$C$51/100),2,IF(Q101/instructions!$C$46&lt;(instructions!$C$50/100),3,4))))),"")</f>
        <v/>
      </c>
      <c r="S101" s="71"/>
      <c r="T101" s="5"/>
      <c r="U101" s="61" t="str">
        <f>IFERROR(IF(ISBLANK(T101),"",IF(T101/instructions!$C$47&lt;(instructions!$C$53/100),0,IF(T101/instructions!$C$47&lt;(instructions!$C$52/100),1,IF(T101/instructions!$C$47&lt;(instructions!$C$51/100),2,IF(T101/instructions!$C$47&lt;(instructions!$C$50/100),3,4))))),"")</f>
        <v/>
      </c>
      <c r="V101" s="56" t="str">
        <f t="shared" si="6"/>
        <v/>
      </c>
      <c r="W101" s="57" t="str">
        <f t="shared" si="7"/>
        <v/>
      </c>
    </row>
    <row r="102" spans="1:23" ht="22" customHeight="1">
      <c r="A102" s="50" t="str">
        <f>IF(ISBLANK(H102),"",instructions!$C$26)</f>
        <v/>
      </c>
      <c r="B102" s="56" t="str">
        <f>IF(ISBLANK(H102),"",instructions!$C$28)</f>
        <v/>
      </c>
      <c r="C102" s="51" t="str">
        <f>IF(ISBLANK(H102),"",instructions!$C$30)</f>
        <v/>
      </c>
      <c r="D102" s="51" t="str">
        <f t="shared" si="4"/>
        <v/>
      </c>
      <c r="E102" s="52" t="str">
        <f>IF(ISBLANK(H102),"",instructions!$C$34)</f>
        <v/>
      </c>
      <c r="F102" s="52" t="str">
        <f>IF(ISBLANK(H102),"",instructions!$C$36)</f>
        <v/>
      </c>
      <c r="G102" s="52" t="str">
        <f t="shared" si="5"/>
        <v/>
      </c>
      <c r="H102" s="5"/>
      <c r="I102" s="5"/>
      <c r="J102" s="5"/>
      <c r="K102" s="5"/>
      <c r="L102" s="61" t="str">
        <f>IFERROR(IF(ISBLANK(K102),"",IF(K102/instructions!$C$44&lt;(instructions!$C$53/100),0,IF(K102/instructions!$C$44&lt;(instructions!$C$52/100),1,IF(K102/instructions!$C$44&lt;(instructions!$C$51/100),2,IF(K102/instructions!$C$44&lt;(instructions!$C$50/100),3,4))))),"")</f>
        <v/>
      </c>
      <c r="M102" s="71"/>
      <c r="N102" s="5"/>
      <c r="O102" s="61" t="str">
        <f>IFERROR(IF(ISBLANK(N102),"",IF(N102/instructions!$C$45&lt;(instructions!$C$53/100),0,IF(N102/instructions!$C$45&lt;(instructions!$C$52/100),1,IF(N102/instructions!$C$45&lt;(instructions!$C$51/100),2,IF(N102/instructions!$C$45&lt;(instructions!$C$50/100),3,4))))),"")</f>
        <v/>
      </c>
      <c r="P102" s="71"/>
      <c r="Q102" s="5"/>
      <c r="R102" s="61" t="str">
        <f>IFERROR(IF(ISBLANK(Q102),"",IF(Q102/instructions!$C$46&lt;(instructions!$C$53/100),0,IF(Q102/instructions!$C$46&lt;(instructions!$C$52/100),1,IF(Q102/instructions!$C$46&lt;(instructions!$C$51/100),2,IF(Q102/instructions!$C$46&lt;(instructions!$C$50/100),3,4))))),"")</f>
        <v/>
      </c>
      <c r="S102" s="71"/>
      <c r="T102" s="5"/>
      <c r="U102" s="61" t="str">
        <f>IFERROR(IF(ISBLANK(T102),"",IF(T102/instructions!$C$47&lt;(instructions!$C$53/100),0,IF(T102/instructions!$C$47&lt;(instructions!$C$52/100),1,IF(T102/instructions!$C$47&lt;(instructions!$C$51/100),2,IF(T102/instructions!$C$47&lt;(instructions!$C$50/100),3,4))))),"")</f>
        <v/>
      </c>
      <c r="V102" s="56" t="str">
        <f t="shared" si="6"/>
        <v/>
      </c>
      <c r="W102" s="57" t="str">
        <f t="shared" si="7"/>
        <v/>
      </c>
    </row>
    <row r="103" spans="1:23" ht="22" customHeight="1">
      <c r="A103" s="50" t="str">
        <f>IF(ISBLANK(H103),"",instructions!$C$26)</f>
        <v/>
      </c>
      <c r="B103" s="56" t="str">
        <f>IF(ISBLANK(H103),"",instructions!$C$28)</f>
        <v/>
      </c>
      <c r="C103" s="51" t="str">
        <f>IF(ISBLANK(H103),"",instructions!$C$30)</f>
        <v/>
      </c>
      <c r="D103" s="51" t="str">
        <f t="shared" si="4"/>
        <v/>
      </c>
      <c r="E103" s="52" t="str">
        <f>IF(ISBLANK(H103),"",instructions!$C$34)</f>
        <v/>
      </c>
      <c r="F103" s="52" t="str">
        <f>IF(ISBLANK(H103),"",instructions!$C$36)</f>
        <v/>
      </c>
      <c r="G103" s="52" t="str">
        <f t="shared" si="5"/>
        <v/>
      </c>
      <c r="H103" s="5"/>
      <c r="I103" s="5"/>
      <c r="J103" s="5"/>
      <c r="K103" s="5"/>
      <c r="L103" s="61" t="str">
        <f>IFERROR(IF(ISBLANK(K103),"",IF(K103/instructions!$C$44&lt;(instructions!$C$53/100),0,IF(K103/instructions!$C$44&lt;(instructions!$C$52/100),1,IF(K103/instructions!$C$44&lt;(instructions!$C$51/100),2,IF(K103/instructions!$C$44&lt;(instructions!$C$50/100),3,4))))),"")</f>
        <v/>
      </c>
      <c r="M103" s="71"/>
      <c r="N103" s="5"/>
      <c r="O103" s="61" t="str">
        <f>IFERROR(IF(ISBLANK(N103),"",IF(N103/instructions!$C$45&lt;(instructions!$C$53/100),0,IF(N103/instructions!$C$45&lt;(instructions!$C$52/100),1,IF(N103/instructions!$C$45&lt;(instructions!$C$51/100),2,IF(N103/instructions!$C$45&lt;(instructions!$C$50/100),3,4))))),"")</f>
        <v/>
      </c>
      <c r="P103" s="71"/>
      <c r="Q103" s="5"/>
      <c r="R103" s="61" t="str">
        <f>IFERROR(IF(ISBLANK(Q103),"",IF(Q103/instructions!$C$46&lt;(instructions!$C$53/100),0,IF(Q103/instructions!$C$46&lt;(instructions!$C$52/100),1,IF(Q103/instructions!$C$46&lt;(instructions!$C$51/100),2,IF(Q103/instructions!$C$46&lt;(instructions!$C$50/100),3,4))))),"")</f>
        <v/>
      </c>
      <c r="S103" s="71"/>
      <c r="T103" s="5"/>
      <c r="U103" s="61" t="str">
        <f>IFERROR(IF(ISBLANK(T103),"",IF(T103/instructions!$C$47&lt;(instructions!$C$53/100),0,IF(T103/instructions!$C$47&lt;(instructions!$C$52/100),1,IF(T103/instructions!$C$47&lt;(instructions!$C$51/100),2,IF(T103/instructions!$C$47&lt;(instructions!$C$50/100),3,4))))),"")</f>
        <v/>
      </c>
      <c r="V103" s="56" t="str">
        <f t="shared" si="6"/>
        <v/>
      </c>
      <c r="W103" s="57" t="str">
        <f t="shared" si="7"/>
        <v/>
      </c>
    </row>
    <row r="104" spans="1:23" ht="22" customHeight="1">
      <c r="A104" s="50" t="str">
        <f>IF(ISBLANK(H104),"",instructions!$C$26)</f>
        <v/>
      </c>
      <c r="B104" s="56" t="str">
        <f>IF(ISBLANK(H104),"",instructions!$C$28)</f>
        <v/>
      </c>
      <c r="C104" s="51" t="str">
        <f>IF(ISBLANK(H104),"",instructions!$C$30)</f>
        <v/>
      </c>
      <c r="D104" s="51" t="str">
        <f t="shared" si="4"/>
        <v/>
      </c>
      <c r="E104" s="52" t="str">
        <f>IF(ISBLANK(H104),"",instructions!$C$34)</f>
        <v/>
      </c>
      <c r="F104" s="52" t="str">
        <f>IF(ISBLANK(H104),"",instructions!$C$36)</f>
        <v/>
      </c>
      <c r="G104" s="52" t="str">
        <f t="shared" si="5"/>
        <v/>
      </c>
      <c r="H104" s="5"/>
      <c r="I104" s="5"/>
      <c r="J104" s="5"/>
      <c r="K104" s="5"/>
      <c r="L104" s="61" t="str">
        <f>IFERROR(IF(ISBLANK(K104),"",IF(K104/instructions!$C$44&lt;(instructions!$C$53/100),0,IF(K104/instructions!$C$44&lt;(instructions!$C$52/100),1,IF(K104/instructions!$C$44&lt;(instructions!$C$51/100),2,IF(K104/instructions!$C$44&lt;(instructions!$C$50/100),3,4))))),"")</f>
        <v/>
      </c>
      <c r="M104" s="71"/>
      <c r="N104" s="5"/>
      <c r="O104" s="61" t="str">
        <f>IFERROR(IF(ISBLANK(N104),"",IF(N104/instructions!$C$45&lt;(instructions!$C$53/100),0,IF(N104/instructions!$C$45&lt;(instructions!$C$52/100),1,IF(N104/instructions!$C$45&lt;(instructions!$C$51/100),2,IF(N104/instructions!$C$45&lt;(instructions!$C$50/100),3,4))))),"")</f>
        <v/>
      </c>
      <c r="P104" s="71"/>
      <c r="Q104" s="5"/>
      <c r="R104" s="61" t="str">
        <f>IFERROR(IF(ISBLANK(Q104),"",IF(Q104/instructions!$C$46&lt;(instructions!$C$53/100),0,IF(Q104/instructions!$C$46&lt;(instructions!$C$52/100),1,IF(Q104/instructions!$C$46&lt;(instructions!$C$51/100),2,IF(Q104/instructions!$C$46&lt;(instructions!$C$50/100),3,4))))),"")</f>
        <v/>
      </c>
      <c r="S104" s="71"/>
      <c r="T104" s="5"/>
      <c r="U104" s="61" t="str">
        <f>IFERROR(IF(ISBLANK(T104),"",IF(T104/instructions!$C$47&lt;(instructions!$C$53/100),0,IF(T104/instructions!$C$47&lt;(instructions!$C$52/100),1,IF(T104/instructions!$C$47&lt;(instructions!$C$51/100),2,IF(T104/instructions!$C$47&lt;(instructions!$C$50/100),3,4))))),"")</f>
        <v/>
      </c>
      <c r="V104" s="56" t="str">
        <f t="shared" si="6"/>
        <v/>
      </c>
      <c r="W104" s="57" t="str">
        <f t="shared" si="7"/>
        <v/>
      </c>
    </row>
    <row r="105" spans="1:23" ht="22" customHeight="1">
      <c r="A105" s="50" t="str">
        <f>IF(ISBLANK(H105),"",instructions!$C$26)</f>
        <v/>
      </c>
      <c r="B105" s="56" t="str">
        <f>IF(ISBLANK(H105),"",instructions!$C$28)</f>
        <v/>
      </c>
      <c r="C105" s="51" t="str">
        <f>IF(ISBLANK(H105),"",instructions!$C$30)</f>
        <v/>
      </c>
      <c r="D105" s="51" t="str">
        <f t="shared" si="4"/>
        <v/>
      </c>
      <c r="E105" s="52" t="str">
        <f>IF(ISBLANK(H105),"",instructions!$C$34)</f>
        <v/>
      </c>
      <c r="F105" s="52" t="str">
        <f>IF(ISBLANK(H105),"",instructions!$C$36)</f>
        <v/>
      </c>
      <c r="G105" s="52" t="str">
        <f t="shared" si="5"/>
        <v/>
      </c>
      <c r="H105" s="5"/>
      <c r="I105" s="5"/>
      <c r="J105" s="5"/>
      <c r="K105" s="5"/>
      <c r="L105" s="61" t="str">
        <f>IFERROR(IF(ISBLANK(K105),"",IF(K105/instructions!$C$44&lt;(instructions!$C$53/100),0,IF(K105/instructions!$C$44&lt;(instructions!$C$52/100),1,IF(K105/instructions!$C$44&lt;(instructions!$C$51/100),2,IF(K105/instructions!$C$44&lt;(instructions!$C$50/100),3,4))))),"")</f>
        <v/>
      </c>
      <c r="M105" s="71"/>
      <c r="N105" s="5"/>
      <c r="O105" s="61" t="str">
        <f>IFERROR(IF(ISBLANK(N105),"",IF(N105/instructions!$C$45&lt;(instructions!$C$53/100),0,IF(N105/instructions!$C$45&lt;(instructions!$C$52/100),1,IF(N105/instructions!$C$45&lt;(instructions!$C$51/100),2,IF(N105/instructions!$C$45&lt;(instructions!$C$50/100),3,4))))),"")</f>
        <v/>
      </c>
      <c r="P105" s="71"/>
      <c r="Q105" s="5"/>
      <c r="R105" s="61" t="str">
        <f>IFERROR(IF(ISBLANK(Q105),"",IF(Q105/instructions!$C$46&lt;(instructions!$C$53/100),0,IF(Q105/instructions!$C$46&lt;(instructions!$C$52/100),1,IF(Q105/instructions!$C$46&lt;(instructions!$C$51/100),2,IF(Q105/instructions!$C$46&lt;(instructions!$C$50/100),3,4))))),"")</f>
        <v/>
      </c>
      <c r="S105" s="71"/>
      <c r="T105" s="5"/>
      <c r="U105" s="61" t="str">
        <f>IFERROR(IF(ISBLANK(T105),"",IF(T105/instructions!$C$47&lt;(instructions!$C$53/100),0,IF(T105/instructions!$C$47&lt;(instructions!$C$52/100),1,IF(T105/instructions!$C$47&lt;(instructions!$C$51/100),2,IF(T105/instructions!$C$47&lt;(instructions!$C$50/100),3,4))))),"")</f>
        <v/>
      </c>
      <c r="V105" s="56" t="str">
        <f t="shared" si="6"/>
        <v/>
      </c>
      <c r="W105" s="57" t="str">
        <f t="shared" si="7"/>
        <v/>
      </c>
    </row>
    <row r="106" spans="1:23" ht="22" customHeight="1">
      <c r="A106" s="50" t="str">
        <f>IF(ISBLANK(H106),"",instructions!$C$26)</f>
        <v/>
      </c>
      <c r="B106" s="56" t="str">
        <f>IF(ISBLANK(H106),"",instructions!$C$28)</f>
        <v/>
      </c>
      <c r="C106" s="51" t="str">
        <f>IF(ISBLANK(H106),"",instructions!$C$30)</f>
        <v/>
      </c>
      <c r="D106" s="51" t="str">
        <f t="shared" si="4"/>
        <v/>
      </c>
      <c r="E106" s="52" t="str">
        <f>IF(ISBLANK(H106),"",instructions!$C$34)</f>
        <v/>
      </c>
      <c r="F106" s="52" t="str">
        <f>IF(ISBLANK(H106),"",instructions!$C$36)</f>
        <v/>
      </c>
      <c r="G106" s="52" t="str">
        <f t="shared" si="5"/>
        <v/>
      </c>
      <c r="H106" s="5"/>
      <c r="I106" s="5"/>
      <c r="J106" s="5"/>
      <c r="K106" s="5"/>
      <c r="L106" s="61" t="str">
        <f>IFERROR(IF(ISBLANK(K106),"",IF(K106/instructions!$C$44&lt;(instructions!$C$53/100),0,IF(K106/instructions!$C$44&lt;(instructions!$C$52/100),1,IF(K106/instructions!$C$44&lt;(instructions!$C$51/100),2,IF(K106/instructions!$C$44&lt;(instructions!$C$50/100),3,4))))),"")</f>
        <v/>
      </c>
      <c r="M106" s="71"/>
      <c r="N106" s="5"/>
      <c r="O106" s="61" t="str">
        <f>IFERROR(IF(ISBLANK(N106),"",IF(N106/instructions!$C$45&lt;(instructions!$C$53/100),0,IF(N106/instructions!$C$45&lt;(instructions!$C$52/100),1,IF(N106/instructions!$C$45&lt;(instructions!$C$51/100),2,IF(N106/instructions!$C$45&lt;(instructions!$C$50/100),3,4))))),"")</f>
        <v/>
      </c>
      <c r="P106" s="71"/>
      <c r="Q106" s="5"/>
      <c r="R106" s="61" t="str">
        <f>IFERROR(IF(ISBLANK(Q106),"",IF(Q106/instructions!$C$46&lt;(instructions!$C$53/100),0,IF(Q106/instructions!$C$46&lt;(instructions!$C$52/100),1,IF(Q106/instructions!$C$46&lt;(instructions!$C$51/100),2,IF(Q106/instructions!$C$46&lt;(instructions!$C$50/100),3,4))))),"")</f>
        <v/>
      </c>
      <c r="S106" s="71"/>
      <c r="T106" s="5"/>
      <c r="U106" s="61" t="str">
        <f>IFERROR(IF(ISBLANK(T106),"",IF(T106/instructions!$C$47&lt;(instructions!$C$53/100),0,IF(T106/instructions!$C$47&lt;(instructions!$C$52/100),1,IF(T106/instructions!$C$47&lt;(instructions!$C$51/100),2,IF(T106/instructions!$C$47&lt;(instructions!$C$50/100),3,4))))),"")</f>
        <v/>
      </c>
      <c r="V106" s="56" t="str">
        <f t="shared" si="6"/>
        <v/>
      </c>
      <c r="W106" s="57" t="str">
        <f t="shared" si="7"/>
        <v/>
      </c>
    </row>
    <row r="107" spans="1:23" ht="22" customHeight="1">
      <c r="A107" s="50" t="str">
        <f>IF(ISBLANK(H107),"",instructions!$C$26)</f>
        <v/>
      </c>
      <c r="B107" s="56" t="str">
        <f>IF(ISBLANK(H107),"",instructions!$C$28)</f>
        <v/>
      </c>
      <c r="C107" s="51" t="str">
        <f>IF(ISBLANK(H107),"",instructions!$C$30)</f>
        <v/>
      </c>
      <c r="D107" s="51" t="str">
        <f t="shared" si="4"/>
        <v/>
      </c>
      <c r="E107" s="52" t="str">
        <f>IF(ISBLANK(H107),"",instructions!$C$34)</f>
        <v/>
      </c>
      <c r="F107" s="52" t="str">
        <f>IF(ISBLANK(H107),"",instructions!$C$36)</f>
        <v/>
      </c>
      <c r="G107" s="52" t="str">
        <f t="shared" si="5"/>
        <v/>
      </c>
      <c r="H107" s="5"/>
      <c r="I107" s="5"/>
      <c r="J107" s="5"/>
      <c r="K107" s="5"/>
      <c r="L107" s="61" t="str">
        <f>IFERROR(IF(ISBLANK(K107),"",IF(K107/instructions!$C$44&lt;(instructions!$C$53/100),0,IF(K107/instructions!$C$44&lt;(instructions!$C$52/100),1,IF(K107/instructions!$C$44&lt;(instructions!$C$51/100),2,IF(K107/instructions!$C$44&lt;(instructions!$C$50/100),3,4))))),"")</f>
        <v/>
      </c>
      <c r="M107" s="71"/>
      <c r="N107" s="5"/>
      <c r="O107" s="61" t="str">
        <f>IFERROR(IF(ISBLANK(N107),"",IF(N107/instructions!$C$45&lt;(instructions!$C$53/100),0,IF(N107/instructions!$C$45&lt;(instructions!$C$52/100),1,IF(N107/instructions!$C$45&lt;(instructions!$C$51/100),2,IF(N107/instructions!$C$45&lt;(instructions!$C$50/100),3,4))))),"")</f>
        <v/>
      </c>
      <c r="P107" s="71"/>
      <c r="Q107" s="5"/>
      <c r="R107" s="61" t="str">
        <f>IFERROR(IF(ISBLANK(Q107),"",IF(Q107/instructions!$C$46&lt;(instructions!$C$53/100),0,IF(Q107/instructions!$C$46&lt;(instructions!$C$52/100),1,IF(Q107/instructions!$C$46&lt;(instructions!$C$51/100),2,IF(Q107/instructions!$C$46&lt;(instructions!$C$50/100),3,4))))),"")</f>
        <v/>
      </c>
      <c r="S107" s="71"/>
      <c r="T107" s="5"/>
      <c r="U107" s="61" t="str">
        <f>IFERROR(IF(ISBLANK(T107),"",IF(T107/instructions!$C$47&lt;(instructions!$C$53/100),0,IF(T107/instructions!$C$47&lt;(instructions!$C$52/100),1,IF(T107/instructions!$C$47&lt;(instructions!$C$51/100),2,IF(T107/instructions!$C$47&lt;(instructions!$C$50/100),3,4))))),"")</f>
        <v/>
      </c>
      <c r="V107" s="56" t="str">
        <f t="shared" si="6"/>
        <v/>
      </c>
      <c r="W107" s="57" t="str">
        <f t="shared" si="7"/>
        <v/>
      </c>
    </row>
    <row r="108" spans="1:23" ht="22" customHeight="1">
      <c r="A108" s="50" t="str">
        <f>IF(ISBLANK(H108),"",instructions!$C$26)</f>
        <v/>
      </c>
      <c r="B108" s="56" t="str">
        <f>IF(ISBLANK(H108),"",instructions!$C$28)</f>
        <v/>
      </c>
      <c r="C108" s="51" t="str">
        <f>IF(ISBLANK(H108),"",instructions!$C$30)</f>
        <v/>
      </c>
      <c r="D108" s="51" t="str">
        <f t="shared" si="4"/>
        <v/>
      </c>
      <c r="E108" s="52" t="str">
        <f>IF(ISBLANK(H108),"",instructions!$C$34)</f>
        <v/>
      </c>
      <c r="F108" s="52" t="str">
        <f>IF(ISBLANK(H108),"",instructions!$C$36)</f>
        <v/>
      </c>
      <c r="G108" s="52" t="str">
        <f t="shared" si="5"/>
        <v/>
      </c>
      <c r="H108" s="5"/>
      <c r="I108" s="5"/>
      <c r="J108" s="5"/>
      <c r="K108" s="5"/>
      <c r="L108" s="61" t="str">
        <f>IFERROR(IF(ISBLANK(K108),"",IF(K108/instructions!$C$44&lt;(instructions!$C$53/100),0,IF(K108/instructions!$C$44&lt;(instructions!$C$52/100),1,IF(K108/instructions!$C$44&lt;(instructions!$C$51/100),2,IF(K108/instructions!$C$44&lt;(instructions!$C$50/100),3,4))))),"")</f>
        <v/>
      </c>
      <c r="M108" s="71"/>
      <c r="N108" s="5"/>
      <c r="O108" s="61" t="str">
        <f>IFERROR(IF(ISBLANK(N108),"",IF(N108/instructions!$C$45&lt;(instructions!$C$53/100),0,IF(N108/instructions!$C$45&lt;(instructions!$C$52/100),1,IF(N108/instructions!$C$45&lt;(instructions!$C$51/100),2,IF(N108/instructions!$C$45&lt;(instructions!$C$50/100),3,4))))),"")</f>
        <v/>
      </c>
      <c r="P108" s="71"/>
      <c r="Q108" s="5"/>
      <c r="R108" s="61" t="str">
        <f>IFERROR(IF(ISBLANK(Q108),"",IF(Q108/instructions!$C$46&lt;(instructions!$C$53/100),0,IF(Q108/instructions!$C$46&lt;(instructions!$C$52/100),1,IF(Q108/instructions!$C$46&lt;(instructions!$C$51/100),2,IF(Q108/instructions!$C$46&lt;(instructions!$C$50/100),3,4))))),"")</f>
        <v/>
      </c>
      <c r="S108" s="71"/>
      <c r="T108" s="5"/>
      <c r="U108" s="61" t="str">
        <f>IFERROR(IF(ISBLANK(T108),"",IF(T108/instructions!$C$47&lt;(instructions!$C$53/100),0,IF(T108/instructions!$C$47&lt;(instructions!$C$52/100),1,IF(T108/instructions!$C$47&lt;(instructions!$C$51/100),2,IF(T108/instructions!$C$47&lt;(instructions!$C$50/100),3,4))))),"")</f>
        <v/>
      </c>
      <c r="V108" s="56" t="str">
        <f t="shared" si="6"/>
        <v/>
      </c>
      <c r="W108" s="57" t="str">
        <f t="shared" si="7"/>
        <v/>
      </c>
    </row>
    <row r="109" spans="1:23" ht="22" customHeight="1">
      <c r="A109" s="50" t="str">
        <f>IF(ISBLANK(H109),"",instructions!$C$26)</f>
        <v/>
      </c>
      <c r="B109" s="56" t="str">
        <f>IF(ISBLANK(H109),"",instructions!$C$28)</f>
        <v/>
      </c>
      <c r="C109" s="51" t="str">
        <f>IF(ISBLANK(H109),"",instructions!$C$30)</f>
        <v/>
      </c>
      <c r="D109" s="51" t="str">
        <f t="shared" si="4"/>
        <v/>
      </c>
      <c r="E109" s="52" t="str">
        <f>IF(ISBLANK(H109),"",instructions!$C$34)</f>
        <v/>
      </c>
      <c r="F109" s="52" t="str">
        <f>IF(ISBLANK(H109),"",instructions!$C$36)</f>
        <v/>
      </c>
      <c r="G109" s="52" t="str">
        <f t="shared" si="5"/>
        <v/>
      </c>
      <c r="H109" s="5"/>
      <c r="I109" s="5"/>
      <c r="J109" s="5"/>
      <c r="K109" s="5"/>
      <c r="L109" s="61" t="str">
        <f>IFERROR(IF(ISBLANK(K109),"",IF(K109/instructions!$C$44&lt;(instructions!$C$53/100),0,IF(K109/instructions!$C$44&lt;(instructions!$C$52/100),1,IF(K109/instructions!$C$44&lt;(instructions!$C$51/100),2,IF(K109/instructions!$C$44&lt;(instructions!$C$50/100),3,4))))),"")</f>
        <v/>
      </c>
      <c r="M109" s="71"/>
      <c r="N109" s="5"/>
      <c r="O109" s="61" t="str">
        <f>IFERROR(IF(ISBLANK(N109),"",IF(N109/instructions!$C$45&lt;(instructions!$C$53/100),0,IF(N109/instructions!$C$45&lt;(instructions!$C$52/100),1,IF(N109/instructions!$C$45&lt;(instructions!$C$51/100),2,IF(N109/instructions!$C$45&lt;(instructions!$C$50/100),3,4))))),"")</f>
        <v/>
      </c>
      <c r="P109" s="71"/>
      <c r="Q109" s="5"/>
      <c r="R109" s="61" t="str">
        <f>IFERROR(IF(ISBLANK(Q109),"",IF(Q109/instructions!$C$46&lt;(instructions!$C$53/100),0,IF(Q109/instructions!$C$46&lt;(instructions!$C$52/100),1,IF(Q109/instructions!$C$46&lt;(instructions!$C$51/100),2,IF(Q109/instructions!$C$46&lt;(instructions!$C$50/100),3,4))))),"")</f>
        <v/>
      </c>
      <c r="S109" s="71"/>
      <c r="T109" s="5"/>
      <c r="U109" s="61" t="str">
        <f>IFERROR(IF(ISBLANK(T109),"",IF(T109/instructions!$C$47&lt;(instructions!$C$53/100),0,IF(T109/instructions!$C$47&lt;(instructions!$C$52/100),1,IF(T109/instructions!$C$47&lt;(instructions!$C$51/100),2,IF(T109/instructions!$C$47&lt;(instructions!$C$50/100),3,4))))),"")</f>
        <v/>
      </c>
      <c r="V109" s="56" t="str">
        <f t="shared" si="6"/>
        <v/>
      </c>
      <c r="W109" s="57" t="str">
        <f t="shared" si="7"/>
        <v/>
      </c>
    </row>
    <row r="110" spans="1:23" ht="22" customHeight="1">
      <c r="A110" s="50" t="str">
        <f>IF(ISBLANK(H110),"",instructions!$C$26)</f>
        <v/>
      </c>
      <c r="B110" s="56" t="str">
        <f>IF(ISBLANK(H110),"",instructions!$C$28)</f>
        <v/>
      </c>
      <c r="C110" s="51" t="str">
        <f>IF(ISBLANK(H110),"",instructions!$C$30)</f>
        <v/>
      </c>
      <c r="D110" s="51" t="str">
        <f t="shared" si="4"/>
        <v/>
      </c>
      <c r="E110" s="52" t="str">
        <f>IF(ISBLANK(H110),"",instructions!$C$34)</f>
        <v/>
      </c>
      <c r="F110" s="52" t="str">
        <f>IF(ISBLANK(H110),"",instructions!$C$36)</f>
        <v/>
      </c>
      <c r="G110" s="52" t="str">
        <f t="shared" si="5"/>
        <v/>
      </c>
      <c r="H110" s="5"/>
      <c r="I110" s="5"/>
      <c r="J110" s="5"/>
      <c r="K110" s="5"/>
      <c r="L110" s="61" t="str">
        <f>IFERROR(IF(ISBLANK(K110),"",IF(K110/instructions!$C$44&lt;(instructions!$C$53/100),0,IF(K110/instructions!$C$44&lt;(instructions!$C$52/100),1,IF(K110/instructions!$C$44&lt;(instructions!$C$51/100),2,IF(K110/instructions!$C$44&lt;(instructions!$C$50/100),3,4))))),"")</f>
        <v/>
      </c>
      <c r="M110" s="71"/>
      <c r="N110" s="5"/>
      <c r="O110" s="61" t="str">
        <f>IFERROR(IF(ISBLANK(N110),"",IF(N110/instructions!$C$45&lt;(instructions!$C$53/100),0,IF(N110/instructions!$C$45&lt;(instructions!$C$52/100),1,IF(N110/instructions!$C$45&lt;(instructions!$C$51/100),2,IF(N110/instructions!$C$45&lt;(instructions!$C$50/100),3,4))))),"")</f>
        <v/>
      </c>
      <c r="P110" s="71"/>
      <c r="Q110" s="5"/>
      <c r="R110" s="61" t="str">
        <f>IFERROR(IF(ISBLANK(Q110),"",IF(Q110/instructions!$C$46&lt;(instructions!$C$53/100),0,IF(Q110/instructions!$C$46&lt;(instructions!$C$52/100),1,IF(Q110/instructions!$C$46&lt;(instructions!$C$51/100),2,IF(Q110/instructions!$C$46&lt;(instructions!$C$50/100),3,4))))),"")</f>
        <v/>
      </c>
      <c r="S110" s="71"/>
      <c r="T110" s="5"/>
      <c r="U110" s="61" t="str">
        <f>IFERROR(IF(ISBLANK(T110),"",IF(T110/instructions!$C$47&lt;(instructions!$C$53/100),0,IF(T110/instructions!$C$47&lt;(instructions!$C$52/100),1,IF(T110/instructions!$C$47&lt;(instructions!$C$51/100),2,IF(T110/instructions!$C$47&lt;(instructions!$C$50/100),3,4))))),"")</f>
        <v/>
      </c>
      <c r="V110" s="56" t="str">
        <f t="shared" si="6"/>
        <v/>
      </c>
      <c r="W110" s="57" t="str">
        <f t="shared" si="7"/>
        <v/>
      </c>
    </row>
    <row r="111" spans="1:23" ht="22" customHeight="1">
      <c r="A111" s="50" t="str">
        <f>IF(ISBLANK(H111),"",instructions!$C$26)</f>
        <v/>
      </c>
      <c r="B111" s="56" t="str">
        <f>IF(ISBLANK(H111),"",instructions!$C$28)</f>
        <v/>
      </c>
      <c r="C111" s="51" t="str">
        <f>IF(ISBLANK(H111),"",instructions!$C$30)</f>
        <v/>
      </c>
      <c r="D111" s="51" t="str">
        <f t="shared" si="4"/>
        <v/>
      </c>
      <c r="E111" s="52" t="str">
        <f>IF(ISBLANK(H111),"",instructions!$C$34)</f>
        <v/>
      </c>
      <c r="F111" s="52" t="str">
        <f>IF(ISBLANK(H111),"",instructions!$C$36)</f>
        <v/>
      </c>
      <c r="G111" s="52" t="str">
        <f t="shared" si="5"/>
        <v/>
      </c>
      <c r="H111" s="5"/>
      <c r="I111" s="5"/>
      <c r="J111" s="5"/>
      <c r="K111" s="5"/>
      <c r="L111" s="61" t="str">
        <f>IFERROR(IF(ISBLANK(K111),"",IF(K111/instructions!$C$44&lt;(instructions!$C$53/100),0,IF(K111/instructions!$C$44&lt;(instructions!$C$52/100),1,IF(K111/instructions!$C$44&lt;(instructions!$C$51/100),2,IF(K111/instructions!$C$44&lt;(instructions!$C$50/100),3,4))))),"")</f>
        <v/>
      </c>
      <c r="M111" s="71"/>
      <c r="N111" s="5"/>
      <c r="O111" s="61" t="str">
        <f>IFERROR(IF(ISBLANK(N111),"",IF(N111/instructions!$C$45&lt;(instructions!$C$53/100),0,IF(N111/instructions!$C$45&lt;(instructions!$C$52/100),1,IF(N111/instructions!$C$45&lt;(instructions!$C$51/100),2,IF(N111/instructions!$C$45&lt;(instructions!$C$50/100),3,4))))),"")</f>
        <v/>
      </c>
      <c r="P111" s="71"/>
      <c r="Q111" s="5"/>
      <c r="R111" s="61" t="str">
        <f>IFERROR(IF(ISBLANK(Q111),"",IF(Q111/instructions!$C$46&lt;(instructions!$C$53/100),0,IF(Q111/instructions!$C$46&lt;(instructions!$C$52/100),1,IF(Q111/instructions!$C$46&lt;(instructions!$C$51/100),2,IF(Q111/instructions!$C$46&lt;(instructions!$C$50/100),3,4))))),"")</f>
        <v/>
      </c>
      <c r="S111" s="71"/>
      <c r="T111" s="5"/>
      <c r="U111" s="61" t="str">
        <f>IFERROR(IF(ISBLANK(T111),"",IF(T111/instructions!$C$47&lt;(instructions!$C$53/100),0,IF(T111/instructions!$C$47&lt;(instructions!$C$52/100),1,IF(T111/instructions!$C$47&lt;(instructions!$C$51/100),2,IF(T111/instructions!$C$47&lt;(instructions!$C$50/100),3,4))))),"")</f>
        <v/>
      </c>
      <c r="V111" s="56" t="str">
        <f t="shared" si="6"/>
        <v/>
      </c>
      <c r="W111" s="57" t="str">
        <f t="shared" si="7"/>
        <v/>
      </c>
    </row>
    <row r="112" spans="1:23" ht="22" customHeight="1">
      <c r="A112" s="50" t="str">
        <f>IF(ISBLANK(H112),"",instructions!$C$26)</f>
        <v/>
      </c>
      <c r="B112" s="56" t="str">
        <f>IF(ISBLANK(H112),"",instructions!$C$28)</f>
        <v/>
      </c>
      <c r="C112" s="51" t="str">
        <f>IF(ISBLANK(H112),"",instructions!$C$30)</f>
        <v/>
      </c>
      <c r="D112" s="51" t="str">
        <f t="shared" si="4"/>
        <v/>
      </c>
      <c r="E112" s="52" t="str">
        <f>IF(ISBLANK(H112),"",instructions!$C$34)</f>
        <v/>
      </c>
      <c r="F112" s="52" t="str">
        <f>IF(ISBLANK(H112),"",instructions!$C$36)</f>
        <v/>
      </c>
      <c r="G112" s="52" t="str">
        <f t="shared" si="5"/>
        <v/>
      </c>
      <c r="H112" s="5"/>
      <c r="I112" s="5"/>
      <c r="J112" s="5"/>
      <c r="K112" s="5"/>
      <c r="L112" s="61" t="str">
        <f>IFERROR(IF(ISBLANK(K112),"",IF(K112/instructions!$C$44&lt;(instructions!$C$53/100),0,IF(K112/instructions!$C$44&lt;(instructions!$C$52/100),1,IF(K112/instructions!$C$44&lt;(instructions!$C$51/100),2,IF(K112/instructions!$C$44&lt;(instructions!$C$50/100),3,4))))),"")</f>
        <v/>
      </c>
      <c r="M112" s="71"/>
      <c r="N112" s="5"/>
      <c r="O112" s="61" t="str">
        <f>IFERROR(IF(ISBLANK(N112),"",IF(N112/instructions!$C$45&lt;(instructions!$C$53/100),0,IF(N112/instructions!$C$45&lt;(instructions!$C$52/100),1,IF(N112/instructions!$C$45&lt;(instructions!$C$51/100),2,IF(N112/instructions!$C$45&lt;(instructions!$C$50/100),3,4))))),"")</f>
        <v/>
      </c>
      <c r="P112" s="71"/>
      <c r="Q112" s="5"/>
      <c r="R112" s="61" t="str">
        <f>IFERROR(IF(ISBLANK(Q112),"",IF(Q112/instructions!$C$46&lt;(instructions!$C$53/100),0,IF(Q112/instructions!$C$46&lt;(instructions!$C$52/100),1,IF(Q112/instructions!$C$46&lt;(instructions!$C$51/100),2,IF(Q112/instructions!$C$46&lt;(instructions!$C$50/100),3,4))))),"")</f>
        <v/>
      </c>
      <c r="S112" s="71"/>
      <c r="T112" s="5"/>
      <c r="U112" s="61" t="str">
        <f>IFERROR(IF(ISBLANK(T112),"",IF(T112/instructions!$C$47&lt;(instructions!$C$53/100),0,IF(T112/instructions!$C$47&lt;(instructions!$C$52/100),1,IF(T112/instructions!$C$47&lt;(instructions!$C$51/100),2,IF(T112/instructions!$C$47&lt;(instructions!$C$50/100),3,4))))),"")</f>
        <v/>
      </c>
      <c r="V112" s="56" t="str">
        <f t="shared" si="6"/>
        <v/>
      </c>
      <c r="W112" s="57" t="str">
        <f t="shared" si="7"/>
        <v/>
      </c>
    </row>
    <row r="113" spans="1:23" ht="22" customHeight="1">
      <c r="A113" s="50" t="str">
        <f>IF(ISBLANK(H113),"",instructions!$C$26)</f>
        <v/>
      </c>
      <c r="B113" s="56" t="str">
        <f>IF(ISBLANK(H113),"",instructions!$C$28)</f>
        <v/>
      </c>
      <c r="C113" s="51" t="str">
        <f>IF(ISBLANK(H113),"",instructions!$C$30)</f>
        <v/>
      </c>
      <c r="D113" s="51" t="str">
        <f t="shared" si="4"/>
        <v/>
      </c>
      <c r="E113" s="52" t="str">
        <f>IF(ISBLANK(H113),"",instructions!$C$34)</f>
        <v/>
      </c>
      <c r="F113" s="52" t="str">
        <f>IF(ISBLANK(H113),"",instructions!$C$36)</f>
        <v/>
      </c>
      <c r="G113" s="52" t="str">
        <f t="shared" si="5"/>
        <v/>
      </c>
      <c r="H113" s="5"/>
      <c r="I113" s="5"/>
      <c r="J113" s="5"/>
      <c r="K113" s="5"/>
      <c r="L113" s="61" t="str">
        <f>IFERROR(IF(ISBLANK(K113),"",IF(K113/instructions!$C$44&lt;(instructions!$C$53/100),0,IF(K113/instructions!$C$44&lt;(instructions!$C$52/100),1,IF(K113/instructions!$C$44&lt;(instructions!$C$51/100),2,IF(K113/instructions!$C$44&lt;(instructions!$C$50/100),3,4))))),"")</f>
        <v/>
      </c>
      <c r="M113" s="71"/>
      <c r="N113" s="5"/>
      <c r="O113" s="61" t="str">
        <f>IFERROR(IF(ISBLANK(N113),"",IF(N113/instructions!$C$45&lt;(instructions!$C$53/100),0,IF(N113/instructions!$C$45&lt;(instructions!$C$52/100),1,IF(N113/instructions!$C$45&lt;(instructions!$C$51/100),2,IF(N113/instructions!$C$45&lt;(instructions!$C$50/100),3,4))))),"")</f>
        <v/>
      </c>
      <c r="P113" s="71"/>
      <c r="Q113" s="5"/>
      <c r="R113" s="61" t="str">
        <f>IFERROR(IF(ISBLANK(Q113),"",IF(Q113/instructions!$C$46&lt;(instructions!$C$53/100),0,IF(Q113/instructions!$C$46&lt;(instructions!$C$52/100),1,IF(Q113/instructions!$C$46&lt;(instructions!$C$51/100),2,IF(Q113/instructions!$C$46&lt;(instructions!$C$50/100),3,4))))),"")</f>
        <v/>
      </c>
      <c r="S113" s="71"/>
      <c r="T113" s="5"/>
      <c r="U113" s="61" t="str">
        <f>IFERROR(IF(ISBLANK(T113),"",IF(T113/instructions!$C$47&lt;(instructions!$C$53/100),0,IF(T113/instructions!$C$47&lt;(instructions!$C$52/100),1,IF(T113/instructions!$C$47&lt;(instructions!$C$51/100),2,IF(T113/instructions!$C$47&lt;(instructions!$C$50/100),3,4))))),"")</f>
        <v/>
      </c>
      <c r="V113" s="56" t="str">
        <f t="shared" si="6"/>
        <v/>
      </c>
      <c r="W113" s="57" t="str">
        <f t="shared" si="7"/>
        <v/>
      </c>
    </row>
    <row r="114" spans="1:23" ht="22" customHeight="1">
      <c r="A114" s="50" t="str">
        <f>IF(ISBLANK(H114),"",instructions!$C$26)</f>
        <v/>
      </c>
      <c r="B114" s="56" t="str">
        <f>IF(ISBLANK(H114),"",instructions!$C$28)</f>
        <v/>
      </c>
      <c r="C114" s="51" t="str">
        <f>IF(ISBLANK(H114),"",instructions!$C$30)</f>
        <v/>
      </c>
      <c r="D114" s="51" t="str">
        <f t="shared" si="4"/>
        <v/>
      </c>
      <c r="E114" s="52" t="str">
        <f>IF(ISBLANK(H114),"",instructions!$C$34)</f>
        <v/>
      </c>
      <c r="F114" s="52" t="str">
        <f>IF(ISBLANK(H114),"",instructions!$C$36)</f>
        <v/>
      </c>
      <c r="G114" s="52" t="str">
        <f t="shared" si="5"/>
        <v/>
      </c>
      <c r="H114" s="5"/>
      <c r="I114" s="5"/>
      <c r="J114" s="5"/>
      <c r="K114" s="5"/>
      <c r="L114" s="61" t="str">
        <f>IFERROR(IF(ISBLANK(K114),"",IF(K114/instructions!$C$44&lt;(instructions!$C$53/100),0,IF(K114/instructions!$C$44&lt;(instructions!$C$52/100),1,IF(K114/instructions!$C$44&lt;(instructions!$C$51/100),2,IF(K114/instructions!$C$44&lt;(instructions!$C$50/100),3,4))))),"")</f>
        <v/>
      </c>
      <c r="M114" s="71"/>
      <c r="N114" s="5"/>
      <c r="O114" s="61" t="str">
        <f>IFERROR(IF(ISBLANK(N114),"",IF(N114/instructions!$C$45&lt;(instructions!$C$53/100),0,IF(N114/instructions!$C$45&lt;(instructions!$C$52/100),1,IF(N114/instructions!$C$45&lt;(instructions!$C$51/100),2,IF(N114/instructions!$C$45&lt;(instructions!$C$50/100),3,4))))),"")</f>
        <v/>
      </c>
      <c r="P114" s="71"/>
      <c r="Q114" s="5"/>
      <c r="R114" s="61" t="str">
        <f>IFERROR(IF(ISBLANK(Q114),"",IF(Q114/instructions!$C$46&lt;(instructions!$C$53/100),0,IF(Q114/instructions!$C$46&lt;(instructions!$C$52/100),1,IF(Q114/instructions!$C$46&lt;(instructions!$C$51/100),2,IF(Q114/instructions!$C$46&lt;(instructions!$C$50/100),3,4))))),"")</f>
        <v/>
      </c>
      <c r="S114" s="71"/>
      <c r="T114" s="5"/>
      <c r="U114" s="61" t="str">
        <f>IFERROR(IF(ISBLANK(T114),"",IF(T114/instructions!$C$47&lt;(instructions!$C$53/100),0,IF(T114/instructions!$C$47&lt;(instructions!$C$52/100),1,IF(T114/instructions!$C$47&lt;(instructions!$C$51/100),2,IF(T114/instructions!$C$47&lt;(instructions!$C$50/100),3,4))))),"")</f>
        <v/>
      </c>
      <c r="V114" s="56" t="str">
        <f t="shared" si="6"/>
        <v/>
      </c>
      <c r="W114" s="57" t="str">
        <f t="shared" si="7"/>
        <v/>
      </c>
    </row>
    <row r="115" spans="1:23" ht="22" customHeight="1">
      <c r="A115" s="50" t="str">
        <f>IF(ISBLANK(H115),"",instructions!$C$26)</f>
        <v/>
      </c>
      <c r="B115" s="56" t="str">
        <f>IF(ISBLANK(H115),"",instructions!$C$28)</f>
        <v/>
      </c>
      <c r="C115" s="51" t="str">
        <f>IF(ISBLANK(H115),"",instructions!$C$30)</f>
        <v/>
      </c>
      <c r="D115" s="51" t="str">
        <f t="shared" si="4"/>
        <v/>
      </c>
      <c r="E115" s="52" t="str">
        <f>IF(ISBLANK(H115),"",instructions!$C$34)</f>
        <v/>
      </c>
      <c r="F115" s="52" t="str">
        <f>IF(ISBLANK(H115),"",instructions!$C$36)</f>
        <v/>
      </c>
      <c r="G115" s="52" t="str">
        <f t="shared" si="5"/>
        <v/>
      </c>
      <c r="H115" s="5"/>
      <c r="I115" s="5"/>
      <c r="J115" s="5"/>
      <c r="K115" s="5"/>
      <c r="L115" s="61" t="str">
        <f>IFERROR(IF(ISBLANK(K115),"",IF(K115/instructions!$C$44&lt;(instructions!$C$53/100),0,IF(K115/instructions!$C$44&lt;(instructions!$C$52/100),1,IF(K115/instructions!$C$44&lt;(instructions!$C$51/100),2,IF(K115/instructions!$C$44&lt;(instructions!$C$50/100),3,4))))),"")</f>
        <v/>
      </c>
      <c r="M115" s="71"/>
      <c r="N115" s="5"/>
      <c r="O115" s="61" t="str">
        <f>IFERROR(IF(ISBLANK(N115),"",IF(N115/instructions!$C$45&lt;(instructions!$C$53/100),0,IF(N115/instructions!$C$45&lt;(instructions!$C$52/100),1,IF(N115/instructions!$C$45&lt;(instructions!$C$51/100),2,IF(N115/instructions!$C$45&lt;(instructions!$C$50/100),3,4))))),"")</f>
        <v/>
      </c>
      <c r="P115" s="71"/>
      <c r="Q115" s="5"/>
      <c r="R115" s="61" t="str">
        <f>IFERROR(IF(ISBLANK(Q115),"",IF(Q115/instructions!$C$46&lt;(instructions!$C$53/100),0,IF(Q115/instructions!$C$46&lt;(instructions!$C$52/100),1,IF(Q115/instructions!$C$46&lt;(instructions!$C$51/100),2,IF(Q115/instructions!$C$46&lt;(instructions!$C$50/100),3,4))))),"")</f>
        <v/>
      </c>
      <c r="S115" s="71"/>
      <c r="T115" s="5"/>
      <c r="U115" s="61" t="str">
        <f>IFERROR(IF(ISBLANK(T115),"",IF(T115/instructions!$C$47&lt;(instructions!$C$53/100),0,IF(T115/instructions!$C$47&lt;(instructions!$C$52/100),1,IF(T115/instructions!$C$47&lt;(instructions!$C$51/100),2,IF(T115/instructions!$C$47&lt;(instructions!$C$50/100),3,4))))),"")</f>
        <v/>
      </c>
      <c r="V115" s="56" t="str">
        <f t="shared" si="6"/>
        <v/>
      </c>
      <c r="W115" s="57" t="str">
        <f t="shared" si="7"/>
        <v/>
      </c>
    </row>
    <row r="116" spans="1:23" ht="22" customHeight="1">
      <c r="A116" s="50" t="str">
        <f>IF(ISBLANK(H116),"",instructions!$C$26)</f>
        <v/>
      </c>
      <c r="B116" s="56" t="str">
        <f>IF(ISBLANK(H116),"",instructions!$C$28)</f>
        <v/>
      </c>
      <c r="C116" s="51" t="str">
        <f>IF(ISBLANK(H116),"",instructions!$C$30)</f>
        <v/>
      </c>
      <c r="D116" s="51" t="str">
        <f t="shared" si="4"/>
        <v/>
      </c>
      <c r="E116" s="52" t="str">
        <f>IF(ISBLANK(H116),"",instructions!$C$34)</f>
        <v/>
      </c>
      <c r="F116" s="52" t="str">
        <f>IF(ISBLANK(H116),"",instructions!$C$36)</f>
        <v/>
      </c>
      <c r="G116" s="52" t="str">
        <f t="shared" si="5"/>
        <v/>
      </c>
      <c r="H116" s="5"/>
      <c r="I116" s="5"/>
      <c r="J116" s="5"/>
      <c r="K116" s="5"/>
      <c r="L116" s="61" t="str">
        <f>IFERROR(IF(ISBLANK(K116),"",IF(K116/instructions!$C$44&lt;(instructions!$C$53/100),0,IF(K116/instructions!$C$44&lt;(instructions!$C$52/100),1,IF(K116/instructions!$C$44&lt;(instructions!$C$51/100),2,IF(K116/instructions!$C$44&lt;(instructions!$C$50/100),3,4))))),"")</f>
        <v/>
      </c>
      <c r="M116" s="71"/>
      <c r="N116" s="5"/>
      <c r="O116" s="61" t="str">
        <f>IFERROR(IF(ISBLANK(N116),"",IF(N116/instructions!$C$45&lt;(instructions!$C$53/100),0,IF(N116/instructions!$C$45&lt;(instructions!$C$52/100),1,IF(N116/instructions!$C$45&lt;(instructions!$C$51/100),2,IF(N116/instructions!$C$45&lt;(instructions!$C$50/100),3,4))))),"")</f>
        <v/>
      </c>
      <c r="P116" s="71"/>
      <c r="Q116" s="5"/>
      <c r="R116" s="61" t="str">
        <f>IFERROR(IF(ISBLANK(Q116),"",IF(Q116/instructions!$C$46&lt;(instructions!$C$53/100),0,IF(Q116/instructions!$C$46&lt;(instructions!$C$52/100),1,IF(Q116/instructions!$C$46&lt;(instructions!$C$51/100),2,IF(Q116/instructions!$C$46&lt;(instructions!$C$50/100),3,4))))),"")</f>
        <v/>
      </c>
      <c r="S116" s="71"/>
      <c r="T116" s="5"/>
      <c r="U116" s="61" t="str">
        <f>IFERROR(IF(ISBLANK(T116),"",IF(T116/instructions!$C$47&lt;(instructions!$C$53/100),0,IF(T116/instructions!$C$47&lt;(instructions!$C$52/100),1,IF(T116/instructions!$C$47&lt;(instructions!$C$51/100),2,IF(T116/instructions!$C$47&lt;(instructions!$C$50/100),3,4))))),"")</f>
        <v/>
      </c>
      <c r="V116" s="56" t="str">
        <f t="shared" si="6"/>
        <v/>
      </c>
      <c r="W116" s="57" t="str">
        <f t="shared" si="7"/>
        <v/>
      </c>
    </row>
    <row r="117" spans="1:23" ht="22" customHeight="1">
      <c r="A117" s="50" t="str">
        <f>IF(ISBLANK(H117),"",instructions!$C$26)</f>
        <v/>
      </c>
      <c r="B117" s="56" t="str">
        <f>IF(ISBLANK(H117),"",instructions!$C$28)</f>
        <v/>
      </c>
      <c r="C117" s="51" t="str">
        <f>IF(ISBLANK(H117),"",instructions!$C$30)</f>
        <v/>
      </c>
      <c r="D117" s="51" t="str">
        <f t="shared" si="4"/>
        <v/>
      </c>
      <c r="E117" s="52" t="str">
        <f>IF(ISBLANK(H117),"",instructions!$C$34)</f>
        <v/>
      </c>
      <c r="F117" s="52" t="str">
        <f>IF(ISBLANK(H117),"",instructions!$C$36)</f>
        <v/>
      </c>
      <c r="G117" s="52" t="str">
        <f t="shared" si="5"/>
        <v/>
      </c>
      <c r="H117" s="5"/>
      <c r="I117" s="5"/>
      <c r="J117" s="5"/>
      <c r="K117" s="5"/>
      <c r="L117" s="61" t="str">
        <f>IFERROR(IF(ISBLANK(K117),"",IF(K117/instructions!$C$44&lt;(instructions!$C$53/100),0,IF(K117/instructions!$C$44&lt;(instructions!$C$52/100),1,IF(K117/instructions!$C$44&lt;(instructions!$C$51/100),2,IF(K117/instructions!$C$44&lt;(instructions!$C$50/100),3,4))))),"")</f>
        <v/>
      </c>
      <c r="M117" s="71"/>
      <c r="N117" s="5"/>
      <c r="O117" s="61" t="str">
        <f>IFERROR(IF(ISBLANK(N117),"",IF(N117/instructions!$C$45&lt;(instructions!$C$53/100),0,IF(N117/instructions!$C$45&lt;(instructions!$C$52/100),1,IF(N117/instructions!$C$45&lt;(instructions!$C$51/100),2,IF(N117/instructions!$C$45&lt;(instructions!$C$50/100),3,4))))),"")</f>
        <v/>
      </c>
      <c r="P117" s="71"/>
      <c r="Q117" s="5"/>
      <c r="R117" s="61" t="str">
        <f>IFERROR(IF(ISBLANK(Q117),"",IF(Q117/instructions!$C$46&lt;(instructions!$C$53/100),0,IF(Q117/instructions!$C$46&lt;(instructions!$C$52/100),1,IF(Q117/instructions!$C$46&lt;(instructions!$C$51/100),2,IF(Q117/instructions!$C$46&lt;(instructions!$C$50/100),3,4))))),"")</f>
        <v/>
      </c>
      <c r="S117" s="71"/>
      <c r="T117" s="5"/>
      <c r="U117" s="61" t="str">
        <f>IFERROR(IF(ISBLANK(T117),"",IF(T117/instructions!$C$47&lt;(instructions!$C$53/100),0,IF(T117/instructions!$C$47&lt;(instructions!$C$52/100),1,IF(T117/instructions!$C$47&lt;(instructions!$C$51/100),2,IF(T117/instructions!$C$47&lt;(instructions!$C$50/100),3,4))))),"")</f>
        <v/>
      </c>
      <c r="V117" s="56" t="str">
        <f t="shared" si="6"/>
        <v/>
      </c>
      <c r="W117" s="57" t="str">
        <f t="shared" si="7"/>
        <v/>
      </c>
    </row>
    <row r="118" spans="1:23" ht="22" customHeight="1">
      <c r="A118" s="50" t="str">
        <f>IF(ISBLANK(H118),"",instructions!$C$26)</f>
        <v/>
      </c>
      <c r="B118" s="56" t="str">
        <f>IF(ISBLANK(H118),"",instructions!$C$28)</f>
        <v/>
      </c>
      <c r="C118" s="51" t="str">
        <f>IF(ISBLANK(H118),"",instructions!$C$30)</f>
        <v/>
      </c>
      <c r="D118" s="51" t="str">
        <f t="shared" si="4"/>
        <v/>
      </c>
      <c r="E118" s="52" t="str">
        <f>IF(ISBLANK(H118),"",instructions!$C$34)</f>
        <v/>
      </c>
      <c r="F118" s="52" t="str">
        <f>IF(ISBLANK(H118),"",instructions!$C$36)</f>
        <v/>
      </c>
      <c r="G118" s="52" t="str">
        <f t="shared" si="5"/>
        <v/>
      </c>
      <c r="H118" s="5"/>
      <c r="I118" s="5"/>
      <c r="J118" s="5"/>
      <c r="K118" s="5"/>
      <c r="L118" s="61" t="str">
        <f>IFERROR(IF(ISBLANK(K118),"",IF(K118/instructions!$C$44&lt;(instructions!$C$53/100),0,IF(K118/instructions!$C$44&lt;(instructions!$C$52/100),1,IF(K118/instructions!$C$44&lt;(instructions!$C$51/100),2,IF(K118/instructions!$C$44&lt;(instructions!$C$50/100),3,4))))),"")</f>
        <v/>
      </c>
      <c r="M118" s="71"/>
      <c r="N118" s="5"/>
      <c r="O118" s="61" t="str">
        <f>IFERROR(IF(ISBLANK(N118),"",IF(N118/instructions!$C$45&lt;(instructions!$C$53/100),0,IF(N118/instructions!$C$45&lt;(instructions!$C$52/100),1,IF(N118/instructions!$C$45&lt;(instructions!$C$51/100),2,IF(N118/instructions!$C$45&lt;(instructions!$C$50/100),3,4))))),"")</f>
        <v/>
      </c>
      <c r="P118" s="71"/>
      <c r="Q118" s="5"/>
      <c r="R118" s="61" t="str">
        <f>IFERROR(IF(ISBLANK(Q118),"",IF(Q118/instructions!$C$46&lt;(instructions!$C$53/100),0,IF(Q118/instructions!$C$46&lt;(instructions!$C$52/100),1,IF(Q118/instructions!$C$46&lt;(instructions!$C$51/100),2,IF(Q118/instructions!$C$46&lt;(instructions!$C$50/100),3,4))))),"")</f>
        <v/>
      </c>
      <c r="S118" s="71"/>
      <c r="T118" s="5"/>
      <c r="U118" s="61" t="str">
        <f>IFERROR(IF(ISBLANK(T118),"",IF(T118/instructions!$C$47&lt;(instructions!$C$53/100),0,IF(T118/instructions!$C$47&lt;(instructions!$C$52/100),1,IF(T118/instructions!$C$47&lt;(instructions!$C$51/100),2,IF(T118/instructions!$C$47&lt;(instructions!$C$50/100),3,4))))),"")</f>
        <v/>
      </c>
      <c r="V118" s="56" t="str">
        <f t="shared" si="6"/>
        <v/>
      </c>
      <c r="W118" s="57" t="str">
        <f t="shared" si="7"/>
        <v/>
      </c>
    </row>
    <row r="119" spans="1:23" ht="22" customHeight="1">
      <c r="A119" s="50" t="str">
        <f>IF(ISBLANK(H119),"",instructions!$C$26)</f>
        <v/>
      </c>
      <c r="B119" s="56" t="str">
        <f>IF(ISBLANK(H119),"",instructions!$C$28)</f>
        <v/>
      </c>
      <c r="C119" s="51" t="str">
        <f>IF(ISBLANK(H119),"",instructions!$C$30)</f>
        <v/>
      </c>
      <c r="D119" s="51" t="str">
        <f t="shared" si="4"/>
        <v/>
      </c>
      <c r="E119" s="52" t="str">
        <f>IF(ISBLANK(H119),"",instructions!$C$34)</f>
        <v/>
      </c>
      <c r="F119" s="52" t="str">
        <f>IF(ISBLANK(H119),"",instructions!$C$36)</f>
        <v/>
      </c>
      <c r="G119" s="52" t="str">
        <f t="shared" si="5"/>
        <v/>
      </c>
      <c r="H119" s="5"/>
      <c r="I119" s="5"/>
      <c r="J119" s="5"/>
      <c r="K119" s="5"/>
      <c r="L119" s="61" t="str">
        <f>IFERROR(IF(ISBLANK(K119),"",IF(K119/instructions!$C$44&lt;(instructions!$C$53/100),0,IF(K119/instructions!$C$44&lt;(instructions!$C$52/100),1,IF(K119/instructions!$C$44&lt;(instructions!$C$51/100),2,IF(K119/instructions!$C$44&lt;(instructions!$C$50/100),3,4))))),"")</f>
        <v/>
      </c>
      <c r="M119" s="71"/>
      <c r="N119" s="5"/>
      <c r="O119" s="61" t="str">
        <f>IFERROR(IF(ISBLANK(N119),"",IF(N119/instructions!$C$45&lt;(instructions!$C$53/100),0,IF(N119/instructions!$C$45&lt;(instructions!$C$52/100),1,IF(N119/instructions!$C$45&lt;(instructions!$C$51/100),2,IF(N119/instructions!$C$45&lt;(instructions!$C$50/100),3,4))))),"")</f>
        <v/>
      </c>
      <c r="P119" s="71"/>
      <c r="Q119" s="5"/>
      <c r="R119" s="61" t="str">
        <f>IFERROR(IF(ISBLANK(Q119),"",IF(Q119/instructions!$C$46&lt;(instructions!$C$53/100),0,IF(Q119/instructions!$C$46&lt;(instructions!$C$52/100),1,IF(Q119/instructions!$C$46&lt;(instructions!$C$51/100),2,IF(Q119/instructions!$C$46&lt;(instructions!$C$50/100),3,4))))),"")</f>
        <v/>
      </c>
      <c r="S119" s="71"/>
      <c r="T119" s="5"/>
      <c r="U119" s="61" t="str">
        <f>IFERROR(IF(ISBLANK(T119),"",IF(T119/instructions!$C$47&lt;(instructions!$C$53/100),0,IF(T119/instructions!$C$47&lt;(instructions!$C$52/100),1,IF(T119/instructions!$C$47&lt;(instructions!$C$51/100),2,IF(T119/instructions!$C$47&lt;(instructions!$C$50/100),3,4))))),"")</f>
        <v/>
      </c>
      <c r="V119" s="56" t="str">
        <f t="shared" si="6"/>
        <v/>
      </c>
      <c r="W119" s="57" t="str">
        <f t="shared" si="7"/>
        <v/>
      </c>
    </row>
    <row r="120" spans="1:23" ht="22" customHeight="1">
      <c r="A120" s="50" t="str">
        <f>IF(ISBLANK(H120),"",instructions!$C$26)</f>
        <v/>
      </c>
      <c r="B120" s="56" t="str">
        <f>IF(ISBLANK(H120),"",instructions!$C$28)</f>
        <v/>
      </c>
      <c r="C120" s="51" t="str">
        <f>IF(ISBLANK(H120),"",instructions!$C$30)</f>
        <v/>
      </c>
      <c r="D120" s="51" t="str">
        <f t="shared" si="4"/>
        <v/>
      </c>
      <c r="E120" s="52" t="str">
        <f>IF(ISBLANK(H120),"",instructions!$C$34)</f>
        <v/>
      </c>
      <c r="F120" s="52" t="str">
        <f>IF(ISBLANK(H120),"",instructions!$C$36)</f>
        <v/>
      </c>
      <c r="G120" s="52" t="str">
        <f t="shared" si="5"/>
        <v/>
      </c>
      <c r="H120" s="5"/>
      <c r="I120" s="5"/>
      <c r="J120" s="5"/>
      <c r="K120" s="5"/>
      <c r="L120" s="61" t="str">
        <f>IFERROR(IF(ISBLANK(K120),"",IF(K120/instructions!$C$44&lt;(instructions!$C$53/100),0,IF(K120/instructions!$C$44&lt;(instructions!$C$52/100),1,IF(K120/instructions!$C$44&lt;(instructions!$C$51/100),2,IF(K120/instructions!$C$44&lt;(instructions!$C$50/100),3,4))))),"")</f>
        <v/>
      </c>
      <c r="M120" s="71"/>
      <c r="N120" s="5"/>
      <c r="O120" s="61" t="str">
        <f>IFERROR(IF(ISBLANK(N120),"",IF(N120/instructions!$C$45&lt;(instructions!$C$53/100),0,IF(N120/instructions!$C$45&lt;(instructions!$C$52/100),1,IF(N120/instructions!$C$45&lt;(instructions!$C$51/100),2,IF(N120/instructions!$C$45&lt;(instructions!$C$50/100),3,4))))),"")</f>
        <v/>
      </c>
      <c r="P120" s="71"/>
      <c r="Q120" s="5"/>
      <c r="R120" s="61" t="str">
        <f>IFERROR(IF(ISBLANK(Q120),"",IF(Q120/instructions!$C$46&lt;(instructions!$C$53/100),0,IF(Q120/instructions!$C$46&lt;(instructions!$C$52/100),1,IF(Q120/instructions!$C$46&lt;(instructions!$C$51/100),2,IF(Q120/instructions!$C$46&lt;(instructions!$C$50/100),3,4))))),"")</f>
        <v/>
      </c>
      <c r="S120" s="71"/>
      <c r="T120" s="5"/>
      <c r="U120" s="61" t="str">
        <f>IFERROR(IF(ISBLANK(T120),"",IF(T120/instructions!$C$47&lt;(instructions!$C$53/100),0,IF(T120/instructions!$C$47&lt;(instructions!$C$52/100),1,IF(T120/instructions!$C$47&lt;(instructions!$C$51/100),2,IF(T120/instructions!$C$47&lt;(instructions!$C$50/100),3,4))))),"")</f>
        <v/>
      </c>
      <c r="V120" s="56" t="str">
        <f t="shared" si="6"/>
        <v/>
      </c>
      <c r="W120" s="57" t="str">
        <f t="shared" si="7"/>
        <v/>
      </c>
    </row>
    <row r="121" spans="1:23" ht="22" customHeight="1">
      <c r="A121" s="50" t="str">
        <f>IF(ISBLANK(H121),"",instructions!$C$26)</f>
        <v/>
      </c>
      <c r="B121" s="56" t="str">
        <f>IF(ISBLANK(H121),"",instructions!$C$28)</f>
        <v/>
      </c>
      <c r="C121" s="51" t="str">
        <f>IF(ISBLANK(H121),"",instructions!$C$30)</f>
        <v/>
      </c>
      <c r="D121" s="51" t="str">
        <f t="shared" si="4"/>
        <v/>
      </c>
      <c r="E121" s="52" t="str">
        <f>IF(ISBLANK(H121),"",instructions!$C$34)</f>
        <v/>
      </c>
      <c r="F121" s="52" t="str">
        <f>IF(ISBLANK(H121),"",instructions!$C$36)</f>
        <v/>
      </c>
      <c r="G121" s="52" t="str">
        <f t="shared" si="5"/>
        <v/>
      </c>
      <c r="H121" s="5"/>
      <c r="I121" s="5"/>
      <c r="J121" s="5"/>
      <c r="K121" s="5"/>
      <c r="L121" s="61" t="str">
        <f>IFERROR(IF(ISBLANK(K121),"",IF(K121/instructions!$C$44&lt;(instructions!$C$53/100),0,IF(K121/instructions!$C$44&lt;(instructions!$C$52/100),1,IF(K121/instructions!$C$44&lt;(instructions!$C$51/100),2,IF(K121/instructions!$C$44&lt;(instructions!$C$50/100),3,4))))),"")</f>
        <v/>
      </c>
      <c r="M121" s="71"/>
      <c r="N121" s="5"/>
      <c r="O121" s="61" t="str">
        <f>IFERROR(IF(ISBLANK(N121),"",IF(N121/instructions!$C$45&lt;(instructions!$C$53/100),0,IF(N121/instructions!$C$45&lt;(instructions!$C$52/100),1,IF(N121/instructions!$C$45&lt;(instructions!$C$51/100),2,IF(N121/instructions!$C$45&lt;(instructions!$C$50/100),3,4))))),"")</f>
        <v/>
      </c>
      <c r="P121" s="71"/>
      <c r="Q121" s="5"/>
      <c r="R121" s="61" t="str">
        <f>IFERROR(IF(ISBLANK(Q121),"",IF(Q121/instructions!$C$46&lt;(instructions!$C$53/100),0,IF(Q121/instructions!$C$46&lt;(instructions!$C$52/100),1,IF(Q121/instructions!$C$46&lt;(instructions!$C$51/100),2,IF(Q121/instructions!$C$46&lt;(instructions!$C$50/100),3,4))))),"")</f>
        <v/>
      </c>
      <c r="S121" s="71"/>
      <c r="T121" s="5"/>
      <c r="U121" s="61" t="str">
        <f>IFERROR(IF(ISBLANK(T121),"",IF(T121/instructions!$C$47&lt;(instructions!$C$53/100),0,IF(T121/instructions!$C$47&lt;(instructions!$C$52/100),1,IF(T121/instructions!$C$47&lt;(instructions!$C$51/100),2,IF(T121/instructions!$C$47&lt;(instructions!$C$50/100),3,4))))),"")</f>
        <v/>
      </c>
      <c r="V121" s="56" t="str">
        <f t="shared" ref="V121:V184" si="8">IF(ISBLANK(H121),"",SUM(L121,O121,R121,U121))</f>
        <v/>
      </c>
      <c r="W121" s="57" t="str">
        <f t="shared" ref="W121:W184" si="9">IF(ISBLANK(H121),"",V121/COUNT(L121,O121,Q121,U121))</f>
        <v/>
      </c>
    </row>
    <row r="122" spans="1:23" ht="22" customHeight="1">
      <c r="A122" s="50" t="str">
        <f>IF(ISBLANK(H122),"",instructions!$C$26)</f>
        <v/>
      </c>
      <c r="B122" s="56" t="str">
        <f>IF(ISBLANK(H122),"",instructions!$C$28)</f>
        <v/>
      </c>
      <c r="C122" s="51" t="str">
        <f>IF(ISBLANK(H122),"",instructions!$C$30)</f>
        <v/>
      </c>
      <c r="D122" s="51" t="str">
        <f t="shared" si="4"/>
        <v/>
      </c>
      <c r="E122" s="52" t="str">
        <f>IF(ISBLANK(H122),"",instructions!$C$34)</f>
        <v/>
      </c>
      <c r="F122" s="52" t="str">
        <f>IF(ISBLANK(H122),"",instructions!$C$36)</f>
        <v/>
      </c>
      <c r="G122" s="52" t="str">
        <f t="shared" si="5"/>
        <v/>
      </c>
      <c r="H122" s="5"/>
      <c r="I122" s="5"/>
      <c r="J122" s="5"/>
      <c r="K122" s="5"/>
      <c r="L122" s="61" t="str">
        <f>IFERROR(IF(ISBLANK(K122),"",IF(K122/instructions!$C$44&lt;(instructions!$C$53/100),0,IF(K122/instructions!$C$44&lt;(instructions!$C$52/100),1,IF(K122/instructions!$C$44&lt;(instructions!$C$51/100),2,IF(K122/instructions!$C$44&lt;(instructions!$C$50/100),3,4))))),"")</f>
        <v/>
      </c>
      <c r="M122" s="71"/>
      <c r="N122" s="5"/>
      <c r="O122" s="61" t="str">
        <f>IFERROR(IF(ISBLANK(N122),"",IF(N122/instructions!$C$45&lt;(instructions!$C$53/100),0,IF(N122/instructions!$C$45&lt;(instructions!$C$52/100),1,IF(N122/instructions!$C$45&lt;(instructions!$C$51/100),2,IF(N122/instructions!$C$45&lt;(instructions!$C$50/100),3,4))))),"")</f>
        <v/>
      </c>
      <c r="P122" s="71"/>
      <c r="Q122" s="5"/>
      <c r="R122" s="61" t="str">
        <f>IFERROR(IF(ISBLANK(Q122),"",IF(Q122/instructions!$C$46&lt;(instructions!$C$53/100),0,IF(Q122/instructions!$C$46&lt;(instructions!$C$52/100),1,IF(Q122/instructions!$C$46&lt;(instructions!$C$51/100),2,IF(Q122/instructions!$C$46&lt;(instructions!$C$50/100),3,4))))),"")</f>
        <v/>
      </c>
      <c r="S122" s="71"/>
      <c r="T122" s="5"/>
      <c r="U122" s="61" t="str">
        <f>IFERROR(IF(ISBLANK(T122),"",IF(T122/instructions!$C$47&lt;(instructions!$C$53/100),0,IF(T122/instructions!$C$47&lt;(instructions!$C$52/100),1,IF(T122/instructions!$C$47&lt;(instructions!$C$51/100),2,IF(T122/instructions!$C$47&lt;(instructions!$C$50/100),3,4))))),"")</f>
        <v/>
      </c>
      <c r="V122" s="56" t="str">
        <f t="shared" si="8"/>
        <v/>
      </c>
      <c r="W122" s="57" t="str">
        <f t="shared" si="9"/>
        <v/>
      </c>
    </row>
    <row r="123" spans="1:23" ht="22" customHeight="1">
      <c r="A123" s="50" t="str">
        <f>IF(ISBLANK(H123),"",instructions!$C$26)</f>
        <v/>
      </c>
      <c r="B123" s="56" t="str">
        <f>IF(ISBLANK(H123),"",instructions!$C$28)</f>
        <v/>
      </c>
      <c r="C123" s="51" t="str">
        <f>IF(ISBLANK(H123),"",instructions!$C$30)</f>
        <v/>
      </c>
      <c r="D123" s="51" t="str">
        <f t="shared" si="4"/>
        <v/>
      </c>
      <c r="E123" s="52" t="str">
        <f>IF(ISBLANK(H123),"",instructions!$C$34)</f>
        <v/>
      </c>
      <c r="F123" s="52" t="str">
        <f>IF(ISBLANK(H123),"",instructions!$C$36)</f>
        <v/>
      </c>
      <c r="G123" s="52" t="str">
        <f t="shared" si="5"/>
        <v/>
      </c>
      <c r="H123" s="5"/>
      <c r="I123" s="5"/>
      <c r="J123" s="5"/>
      <c r="K123" s="5"/>
      <c r="L123" s="61" t="str">
        <f>IFERROR(IF(ISBLANK(K123),"",IF(K123/instructions!$C$44&lt;(instructions!$C$53/100),0,IF(K123/instructions!$C$44&lt;(instructions!$C$52/100),1,IF(K123/instructions!$C$44&lt;(instructions!$C$51/100),2,IF(K123/instructions!$C$44&lt;(instructions!$C$50/100),3,4))))),"")</f>
        <v/>
      </c>
      <c r="M123" s="71"/>
      <c r="N123" s="5"/>
      <c r="O123" s="61" t="str">
        <f>IFERROR(IF(ISBLANK(N123),"",IF(N123/instructions!$C$45&lt;(instructions!$C$53/100),0,IF(N123/instructions!$C$45&lt;(instructions!$C$52/100),1,IF(N123/instructions!$C$45&lt;(instructions!$C$51/100),2,IF(N123/instructions!$C$45&lt;(instructions!$C$50/100),3,4))))),"")</f>
        <v/>
      </c>
      <c r="P123" s="71"/>
      <c r="Q123" s="5"/>
      <c r="R123" s="61" t="str">
        <f>IFERROR(IF(ISBLANK(Q123),"",IF(Q123/instructions!$C$46&lt;(instructions!$C$53/100),0,IF(Q123/instructions!$C$46&lt;(instructions!$C$52/100),1,IF(Q123/instructions!$C$46&lt;(instructions!$C$51/100),2,IF(Q123/instructions!$C$46&lt;(instructions!$C$50/100),3,4))))),"")</f>
        <v/>
      </c>
      <c r="S123" s="71"/>
      <c r="T123" s="5"/>
      <c r="U123" s="61" t="str">
        <f>IFERROR(IF(ISBLANK(T123),"",IF(T123/instructions!$C$47&lt;(instructions!$C$53/100),0,IF(T123/instructions!$C$47&lt;(instructions!$C$52/100),1,IF(T123/instructions!$C$47&lt;(instructions!$C$51/100),2,IF(T123/instructions!$C$47&lt;(instructions!$C$50/100),3,4))))),"")</f>
        <v/>
      </c>
      <c r="V123" s="56" t="str">
        <f t="shared" si="8"/>
        <v/>
      </c>
      <c r="W123" s="57" t="str">
        <f t="shared" si="9"/>
        <v/>
      </c>
    </row>
    <row r="124" spans="1:23" ht="22" customHeight="1">
      <c r="A124" s="50" t="str">
        <f>IF(ISBLANK(H124),"",instructions!$C$26)</f>
        <v/>
      </c>
      <c r="B124" s="56" t="str">
        <f>IF(ISBLANK(H124),"",instructions!$C$28)</f>
        <v/>
      </c>
      <c r="C124" s="51" t="str">
        <f>IF(ISBLANK(H124),"",instructions!$C$30)</f>
        <v/>
      </c>
      <c r="D124" s="51" t="str">
        <f t="shared" si="4"/>
        <v/>
      </c>
      <c r="E124" s="52" t="str">
        <f>IF(ISBLANK(H124),"",instructions!$C$34)</f>
        <v/>
      </c>
      <c r="F124" s="52" t="str">
        <f>IF(ISBLANK(H124),"",instructions!$C$36)</f>
        <v/>
      </c>
      <c r="G124" s="52" t="str">
        <f t="shared" si="5"/>
        <v/>
      </c>
      <c r="H124" s="5"/>
      <c r="I124" s="5"/>
      <c r="J124" s="5"/>
      <c r="K124" s="5"/>
      <c r="L124" s="61" t="str">
        <f>IFERROR(IF(ISBLANK(K124),"",IF(K124/instructions!$C$44&lt;(instructions!$C$53/100),0,IF(K124/instructions!$C$44&lt;(instructions!$C$52/100),1,IF(K124/instructions!$C$44&lt;(instructions!$C$51/100),2,IF(K124/instructions!$C$44&lt;(instructions!$C$50/100),3,4))))),"")</f>
        <v/>
      </c>
      <c r="M124" s="71"/>
      <c r="N124" s="5"/>
      <c r="O124" s="61" t="str">
        <f>IFERROR(IF(ISBLANK(N124),"",IF(N124/instructions!$C$45&lt;(instructions!$C$53/100),0,IF(N124/instructions!$C$45&lt;(instructions!$C$52/100),1,IF(N124/instructions!$C$45&lt;(instructions!$C$51/100),2,IF(N124/instructions!$C$45&lt;(instructions!$C$50/100),3,4))))),"")</f>
        <v/>
      </c>
      <c r="P124" s="71"/>
      <c r="Q124" s="5"/>
      <c r="R124" s="61" t="str">
        <f>IFERROR(IF(ISBLANK(Q124),"",IF(Q124/instructions!$C$46&lt;(instructions!$C$53/100),0,IF(Q124/instructions!$C$46&lt;(instructions!$C$52/100),1,IF(Q124/instructions!$C$46&lt;(instructions!$C$51/100),2,IF(Q124/instructions!$C$46&lt;(instructions!$C$50/100),3,4))))),"")</f>
        <v/>
      </c>
      <c r="S124" s="71"/>
      <c r="T124" s="5"/>
      <c r="U124" s="61" t="str">
        <f>IFERROR(IF(ISBLANK(T124),"",IF(T124/instructions!$C$47&lt;(instructions!$C$53/100),0,IF(T124/instructions!$C$47&lt;(instructions!$C$52/100),1,IF(T124/instructions!$C$47&lt;(instructions!$C$51/100),2,IF(T124/instructions!$C$47&lt;(instructions!$C$50/100),3,4))))),"")</f>
        <v/>
      </c>
      <c r="V124" s="56" t="str">
        <f t="shared" si="8"/>
        <v/>
      </c>
      <c r="W124" s="57" t="str">
        <f t="shared" si="9"/>
        <v/>
      </c>
    </row>
    <row r="125" spans="1:23" ht="22" customHeight="1">
      <c r="A125" s="50" t="str">
        <f>IF(ISBLANK(H125),"",instructions!$C$26)</f>
        <v/>
      </c>
      <c r="B125" s="56" t="str">
        <f>IF(ISBLANK(H125),"",instructions!$C$28)</f>
        <v/>
      </c>
      <c r="C125" s="51" t="str">
        <f>IF(ISBLANK(H125),"",instructions!$C$30)</f>
        <v/>
      </c>
      <c r="D125" s="51" t="str">
        <f t="shared" si="4"/>
        <v/>
      </c>
      <c r="E125" s="52" t="str">
        <f>IF(ISBLANK(H125),"",instructions!$C$34)</f>
        <v/>
      </c>
      <c r="F125" s="52" t="str">
        <f>IF(ISBLANK(H125),"",instructions!$C$36)</f>
        <v/>
      </c>
      <c r="G125" s="52" t="str">
        <f t="shared" si="5"/>
        <v/>
      </c>
      <c r="H125" s="5"/>
      <c r="I125" s="5"/>
      <c r="J125" s="5"/>
      <c r="K125" s="5"/>
      <c r="L125" s="61" t="str">
        <f>IFERROR(IF(ISBLANK(K125),"",IF(K125/instructions!$C$44&lt;(instructions!$C$53/100),0,IF(K125/instructions!$C$44&lt;(instructions!$C$52/100),1,IF(K125/instructions!$C$44&lt;(instructions!$C$51/100),2,IF(K125/instructions!$C$44&lt;(instructions!$C$50/100),3,4))))),"")</f>
        <v/>
      </c>
      <c r="M125" s="71"/>
      <c r="N125" s="5"/>
      <c r="O125" s="61" t="str">
        <f>IFERROR(IF(ISBLANK(N125),"",IF(N125/instructions!$C$45&lt;(instructions!$C$53/100),0,IF(N125/instructions!$C$45&lt;(instructions!$C$52/100),1,IF(N125/instructions!$C$45&lt;(instructions!$C$51/100),2,IF(N125/instructions!$C$45&lt;(instructions!$C$50/100),3,4))))),"")</f>
        <v/>
      </c>
      <c r="P125" s="71"/>
      <c r="Q125" s="5"/>
      <c r="R125" s="61" t="str">
        <f>IFERROR(IF(ISBLANK(Q125),"",IF(Q125/instructions!$C$46&lt;(instructions!$C$53/100),0,IF(Q125/instructions!$C$46&lt;(instructions!$C$52/100),1,IF(Q125/instructions!$C$46&lt;(instructions!$C$51/100),2,IF(Q125/instructions!$C$46&lt;(instructions!$C$50/100),3,4))))),"")</f>
        <v/>
      </c>
      <c r="S125" s="71"/>
      <c r="T125" s="5"/>
      <c r="U125" s="61" t="str">
        <f>IFERROR(IF(ISBLANK(T125),"",IF(T125/instructions!$C$47&lt;(instructions!$C$53/100),0,IF(T125/instructions!$C$47&lt;(instructions!$C$52/100),1,IF(T125/instructions!$C$47&lt;(instructions!$C$51/100),2,IF(T125/instructions!$C$47&lt;(instructions!$C$50/100),3,4))))),"")</f>
        <v/>
      </c>
      <c r="V125" s="56" t="str">
        <f t="shared" si="8"/>
        <v/>
      </c>
      <c r="W125" s="57" t="str">
        <f t="shared" si="9"/>
        <v/>
      </c>
    </row>
    <row r="126" spans="1:23" ht="22" customHeight="1">
      <c r="A126" s="50" t="str">
        <f>IF(ISBLANK(H126),"",instructions!$C$26)</f>
        <v/>
      </c>
      <c r="B126" s="56" t="str">
        <f>IF(ISBLANK(H126),"",instructions!$C$28)</f>
        <v/>
      </c>
      <c r="C126" s="51" t="str">
        <f>IF(ISBLANK(H126),"",instructions!$C$30)</f>
        <v/>
      </c>
      <c r="D126" s="51" t="str">
        <f t="shared" si="4"/>
        <v/>
      </c>
      <c r="E126" s="52" t="str">
        <f>IF(ISBLANK(H126),"",instructions!$C$34)</f>
        <v/>
      </c>
      <c r="F126" s="52" t="str">
        <f>IF(ISBLANK(H126),"",instructions!$C$36)</f>
        <v/>
      </c>
      <c r="G126" s="52" t="str">
        <f t="shared" si="5"/>
        <v/>
      </c>
      <c r="H126" s="5"/>
      <c r="I126" s="5"/>
      <c r="J126" s="5"/>
      <c r="K126" s="5"/>
      <c r="L126" s="61" t="str">
        <f>IFERROR(IF(ISBLANK(K126),"",IF(K126/instructions!$C$44&lt;(instructions!$C$53/100),0,IF(K126/instructions!$C$44&lt;(instructions!$C$52/100),1,IF(K126/instructions!$C$44&lt;(instructions!$C$51/100),2,IF(K126/instructions!$C$44&lt;(instructions!$C$50/100),3,4))))),"")</f>
        <v/>
      </c>
      <c r="M126" s="71"/>
      <c r="N126" s="5"/>
      <c r="O126" s="61" t="str">
        <f>IFERROR(IF(ISBLANK(N126),"",IF(N126/instructions!$C$45&lt;(instructions!$C$53/100),0,IF(N126/instructions!$C$45&lt;(instructions!$C$52/100),1,IF(N126/instructions!$C$45&lt;(instructions!$C$51/100),2,IF(N126/instructions!$C$45&lt;(instructions!$C$50/100),3,4))))),"")</f>
        <v/>
      </c>
      <c r="P126" s="71"/>
      <c r="Q126" s="5"/>
      <c r="R126" s="61" t="str">
        <f>IFERROR(IF(ISBLANK(Q126),"",IF(Q126/instructions!$C$46&lt;(instructions!$C$53/100),0,IF(Q126/instructions!$C$46&lt;(instructions!$C$52/100),1,IF(Q126/instructions!$C$46&lt;(instructions!$C$51/100),2,IF(Q126/instructions!$C$46&lt;(instructions!$C$50/100),3,4))))),"")</f>
        <v/>
      </c>
      <c r="S126" s="71"/>
      <c r="T126" s="5"/>
      <c r="U126" s="61" t="str">
        <f>IFERROR(IF(ISBLANK(T126),"",IF(T126/instructions!$C$47&lt;(instructions!$C$53/100),0,IF(T126/instructions!$C$47&lt;(instructions!$C$52/100),1,IF(T126/instructions!$C$47&lt;(instructions!$C$51/100),2,IF(T126/instructions!$C$47&lt;(instructions!$C$50/100),3,4))))),"")</f>
        <v/>
      </c>
      <c r="V126" s="56" t="str">
        <f t="shared" si="8"/>
        <v/>
      </c>
      <c r="W126" s="57" t="str">
        <f t="shared" si="9"/>
        <v/>
      </c>
    </row>
    <row r="127" spans="1:23" ht="22" customHeight="1">
      <c r="A127" s="50" t="str">
        <f>IF(ISBLANK(H127),"",instructions!$C$26)</f>
        <v/>
      </c>
      <c r="B127" s="56" t="str">
        <f>IF(ISBLANK(H127),"",instructions!$C$28)</f>
        <v/>
      </c>
      <c r="C127" s="51" t="str">
        <f>IF(ISBLANK(H127),"",instructions!$C$30)</f>
        <v/>
      </c>
      <c r="D127" s="51" t="str">
        <f t="shared" si="4"/>
        <v/>
      </c>
      <c r="E127" s="52" t="str">
        <f>IF(ISBLANK(H127),"",instructions!$C$34)</f>
        <v/>
      </c>
      <c r="F127" s="52" t="str">
        <f>IF(ISBLANK(H127),"",instructions!$C$36)</f>
        <v/>
      </c>
      <c r="G127" s="52" t="str">
        <f t="shared" si="5"/>
        <v/>
      </c>
      <c r="H127" s="5"/>
      <c r="I127" s="5"/>
      <c r="J127" s="5"/>
      <c r="K127" s="5"/>
      <c r="L127" s="61" t="str">
        <f>IFERROR(IF(ISBLANK(K127),"",IF(K127/instructions!$C$44&lt;(instructions!$C$53/100),0,IF(K127/instructions!$C$44&lt;(instructions!$C$52/100),1,IF(K127/instructions!$C$44&lt;(instructions!$C$51/100),2,IF(K127/instructions!$C$44&lt;(instructions!$C$50/100),3,4))))),"")</f>
        <v/>
      </c>
      <c r="M127" s="71"/>
      <c r="N127" s="5"/>
      <c r="O127" s="61" t="str">
        <f>IFERROR(IF(ISBLANK(N127),"",IF(N127/instructions!$C$45&lt;(instructions!$C$53/100),0,IF(N127/instructions!$C$45&lt;(instructions!$C$52/100),1,IF(N127/instructions!$C$45&lt;(instructions!$C$51/100),2,IF(N127/instructions!$C$45&lt;(instructions!$C$50/100),3,4))))),"")</f>
        <v/>
      </c>
      <c r="P127" s="71"/>
      <c r="Q127" s="5"/>
      <c r="R127" s="61" t="str">
        <f>IFERROR(IF(ISBLANK(Q127),"",IF(Q127/instructions!$C$46&lt;(instructions!$C$53/100),0,IF(Q127/instructions!$C$46&lt;(instructions!$C$52/100),1,IF(Q127/instructions!$C$46&lt;(instructions!$C$51/100),2,IF(Q127/instructions!$C$46&lt;(instructions!$C$50/100),3,4))))),"")</f>
        <v/>
      </c>
      <c r="S127" s="71"/>
      <c r="T127" s="5"/>
      <c r="U127" s="61" t="str">
        <f>IFERROR(IF(ISBLANK(T127),"",IF(T127/instructions!$C$47&lt;(instructions!$C$53/100),0,IF(T127/instructions!$C$47&lt;(instructions!$C$52/100),1,IF(T127/instructions!$C$47&lt;(instructions!$C$51/100),2,IF(T127/instructions!$C$47&lt;(instructions!$C$50/100),3,4))))),"")</f>
        <v/>
      </c>
      <c r="V127" s="56" t="str">
        <f t="shared" si="8"/>
        <v/>
      </c>
      <c r="W127" s="57" t="str">
        <f t="shared" si="9"/>
        <v/>
      </c>
    </row>
    <row r="128" spans="1:23" ht="22" customHeight="1">
      <c r="A128" s="50" t="str">
        <f>IF(ISBLANK(H128),"",instructions!$C$26)</f>
        <v/>
      </c>
      <c r="B128" s="56" t="str">
        <f>IF(ISBLANK(H128),"",instructions!$C$28)</f>
        <v/>
      </c>
      <c r="C128" s="51" t="str">
        <f>IF(ISBLANK(H128),"",instructions!$C$30)</f>
        <v/>
      </c>
      <c r="D128" s="51" t="str">
        <f t="shared" si="4"/>
        <v/>
      </c>
      <c r="E128" s="52" t="str">
        <f>IF(ISBLANK(H128),"",instructions!$C$34)</f>
        <v/>
      </c>
      <c r="F128" s="52" t="str">
        <f>IF(ISBLANK(H128),"",instructions!$C$36)</f>
        <v/>
      </c>
      <c r="G128" s="52" t="str">
        <f t="shared" si="5"/>
        <v/>
      </c>
      <c r="H128" s="5"/>
      <c r="I128" s="5"/>
      <c r="J128" s="5"/>
      <c r="K128" s="5"/>
      <c r="L128" s="61" t="str">
        <f>IFERROR(IF(ISBLANK(K128),"",IF(K128/instructions!$C$44&lt;(instructions!$C$53/100),0,IF(K128/instructions!$C$44&lt;(instructions!$C$52/100),1,IF(K128/instructions!$C$44&lt;(instructions!$C$51/100),2,IF(K128/instructions!$C$44&lt;(instructions!$C$50/100),3,4))))),"")</f>
        <v/>
      </c>
      <c r="M128" s="71"/>
      <c r="N128" s="5"/>
      <c r="O128" s="61" t="str">
        <f>IFERROR(IF(ISBLANK(N128),"",IF(N128/instructions!$C$45&lt;(instructions!$C$53/100),0,IF(N128/instructions!$C$45&lt;(instructions!$C$52/100),1,IF(N128/instructions!$C$45&lt;(instructions!$C$51/100),2,IF(N128/instructions!$C$45&lt;(instructions!$C$50/100),3,4))))),"")</f>
        <v/>
      </c>
      <c r="P128" s="71"/>
      <c r="Q128" s="5"/>
      <c r="R128" s="61" t="str">
        <f>IFERROR(IF(ISBLANK(Q128),"",IF(Q128/instructions!$C$46&lt;(instructions!$C$53/100),0,IF(Q128/instructions!$C$46&lt;(instructions!$C$52/100),1,IF(Q128/instructions!$C$46&lt;(instructions!$C$51/100),2,IF(Q128/instructions!$C$46&lt;(instructions!$C$50/100),3,4))))),"")</f>
        <v/>
      </c>
      <c r="S128" s="71"/>
      <c r="T128" s="5"/>
      <c r="U128" s="61" t="str">
        <f>IFERROR(IF(ISBLANK(T128),"",IF(T128/instructions!$C$47&lt;(instructions!$C$53/100),0,IF(T128/instructions!$C$47&lt;(instructions!$C$52/100),1,IF(T128/instructions!$C$47&lt;(instructions!$C$51/100),2,IF(T128/instructions!$C$47&lt;(instructions!$C$50/100),3,4))))),"")</f>
        <v/>
      </c>
      <c r="V128" s="56" t="str">
        <f t="shared" si="8"/>
        <v/>
      </c>
      <c r="W128" s="57" t="str">
        <f t="shared" si="9"/>
        <v/>
      </c>
    </row>
    <row r="129" spans="1:23" ht="22" customHeight="1">
      <c r="A129" s="50" t="str">
        <f>IF(ISBLANK(H129),"",instructions!$C$26)</f>
        <v/>
      </c>
      <c r="B129" s="56" t="str">
        <f>IF(ISBLANK(H129),"",instructions!$C$28)</f>
        <v/>
      </c>
      <c r="C129" s="51" t="str">
        <f>IF(ISBLANK(H129),"",instructions!$C$30)</f>
        <v/>
      </c>
      <c r="D129" s="51" t="str">
        <f t="shared" si="4"/>
        <v/>
      </c>
      <c r="E129" s="52" t="str">
        <f>IF(ISBLANK(H129),"",instructions!$C$34)</f>
        <v/>
      </c>
      <c r="F129" s="52" t="str">
        <f>IF(ISBLANK(H129),"",instructions!$C$36)</f>
        <v/>
      </c>
      <c r="G129" s="52" t="str">
        <f t="shared" si="5"/>
        <v/>
      </c>
      <c r="H129" s="5"/>
      <c r="I129" s="5"/>
      <c r="J129" s="5"/>
      <c r="K129" s="5"/>
      <c r="L129" s="61" t="str">
        <f>IFERROR(IF(ISBLANK(K129),"",IF(K129/instructions!$C$44&lt;(instructions!$C$53/100),0,IF(K129/instructions!$C$44&lt;(instructions!$C$52/100),1,IF(K129/instructions!$C$44&lt;(instructions!$C$51/100),2,IF(K129/instructions!$C$44&lt;(instructions!$C$50/100),3,4))))),"")</f>
        <v/>
      </c>
      <c r="M129" s="71"/>
      <c r="N129" s="5"/>
      <c r="O129" s="61" t="str">
        <f>IFERROR(IF(ISBLANK(N129),"",IF(N129/instructions!$C$45&lt;(instructions!$C$53/100),0,IF(N129/instructions!$C$45&lt;(instructions!$C$52/100),1,IF(N129/instructions!$C$45&lt;(instructions!$C$51/100),2,IF(N129/instructions!$C$45&lt;(instructions!$C$50/100),3,4))))),"")</f>
        <v/>
      </c>
      <c r="P129" s="71"/>
      <c r="Q129" s="5"/>
      <c r="R129" s="61" t="str">
        <f>IFERROR(IF(ISBLANK(Q129),"",IF(Q129/instructions!$C$46&lt;(instructions!$C$53/100),0,IF(Q129/instructions!$C$46&lt;(instructions!$C$52/100),1,IF(Q129/instructions!$C$46&lt;(instructions!$C$51/100),2,IF(Q129/instructions!$C$46&lt;(instructions!$C$50/100),3,4))))),"")</f>
        <v/>
      </c>
      <c r="S129" s="71"/>
      <c r="T129" s="5"/>
      <c r="U129" s="61" t="str">
        <f>IFERROR(IF(ISBLANK(T129),"",IF(T129/instructions!$C$47&lt;(instructions!$C$53/100),0,IF(T129/instructions!$C$47&lt;(instructions!$C$52/100),1,IF(T129/instructions!$C$47&lt;(instructions!$C$51/100),2,IF(T129/instructions!$C$47&lt;(instructions!$C$50/100),3,4))))),"")</f>
        <v/>
      </c>
      <c r="V129" s="56" t="str">
        <f t="shared" si="8"/>
        <v/>
      </c>
      <c r="W129" s="57" t="str">
        <f t="shared" si="9"/>
        <v/>
      </c>
    </row>
    <row r="130" spans="1:23" ht="22" customHeight="1">
      <c r="A130" s="50" t="str">
        <f>IF(ISBLANK(H130),"",instructions!$C$26)</f>
        <v/>
      </c>
      <c r="B130" s="56" t="str">
        <f>IF(ISBLANK(H130),"",instructions!$C$28)</f>
        <v/>
      </c>
      <c r="C130" s="51" t="str">
        <f>IF(ISBLANK(H130),"",instructions!$C$30)</f>
        <v/>
      </c>
      <c r="D130" s="51" t="str">
        <f t="shared" si="4"/>
        <v/>
      </c>
      <c r="E130" s="52" t="str">
        <f>IF(ISBLANK(H130),"",instructions!$C$34)</f>
        <v/>
      </c>
      <c r="F130" s="52" t="str">
        <f>IF(ISBLANK(H130),"",instructions!$C$36)</f>
        <v/>
      </c>
      <c r="G130" s="52" t="str">
        <f t="shared" si="5"/>
        <v/>
      </c>
      <c r="H130" s="5"/>
      <c r="I130" s="5"/>
      <c r="J130" s="5"/>
      <c r="K130" s="5"/>
      <c r="L130" s="61" t="str">
        <f>IFERROR(IF(ISBLANK(K130),"",IF(K130/instructions!$C$44&lt;(instructions!$C$53/100),0,IF(K130/instructions!$C$44&lt;(instructions!$C$52/100),1,IF(K130/instructions!$C$44&lt;(instructions!$C$51/100),2,IF(K130/instructions!$C$44&lt;(instructions!$C$50/100),3,4))))),"")</f>
        <v/>
      </c>
      <c r="M130" s="71"/>
      <c r="N130" s="5"/>
      <c r="O130" s="61" t="str">
        <f>IFERROR(IF(ISBLANK(N130),"",IF(N130/instructions!$C$45&lt;(instructions!$C$53/100),0,IF(N130/instructions!$C$45&lt;(instructions!$C$52/100),1,IF(N130/instructions!$C$45&lt;(instructions!$C$51/100),2,IF(N130/instructions!$C$45&lt;(instructions!$C$50/100),3,4))))),"")</f>
        <v/>
      </c>
      <c r="P130" s="71"/>
      <c r="Q130" s="5"/>
      <c r="R130" s="61" t="str">
        <f>IFERROR(IF(ISBLANK(Q130),"",IF(Q130/instructions!$C$46&lt;(instructions!$C$53/100),0,IF(Q130/instructions!$C$46&lt;(instructions!$C$52/100),1,IF(Q130/instructions!$C$46&lt;(instructions!$C$51/100),2,IF(Q130/instructions!$C$46&lt;(instructions!$C$50/100),3,4))))),"")</f>
        <v/>
      </c>
      <c r="S130" s="71"/>
      <c r="T130" s="5"/>
      <c r="U130" s="61" t="str">
        <f>IFERROR(IF(ISBLANK(T130),"",IF(T130/instructions!$C$47&lt;(instructions!$C$53/100),0,IF(T130/instructions!$C$47&lt;(instructions!$C$52/100),1,IF(T130/instructions!$C$47&lt;(instructions!$C$51/100),2,IF(T130/instructions!$C$47&lt;(instructions!$C$50/100),3,4))))),"")</f>
        <v/>
      </c>
      <c r="V130" s="56" t="str">
        <f t="shared" si="8"/>
        <v/>
      </c>
      <c r="W130" s="57" t="str">
        <f t="shared" si="9"/>
        <v/>
      </c>
    </row>
    <row r="131" spans="1:23" ht="22" customHeight="1">
      <c r="A131" s="50" t="str">
        <f>IF(ISBLANK(H131),"",instructions!$C$26)</f>
        <v/>
      </c>
      <c r="B131" s="56" t="str">
        <f>IF(ISBLANK(H131),"",instructions!$C$28)</f>
        <v/>
      </c>
      <c r="C131" s="51" t="str">
        <f>IF(ISBLANK(H131),"",instructions!$C$30)</f>
        <v/>
      </c>
      <c r="D131" s="51" t="str">
        <f t="shared" ref="D131:D194" si="10">IF(ISBLANK(H131),"","Diversity, Understanding")</f>
        <v/>
      </c>
      <c r="E131" s="52" t="str">
        <f>IF(ISBLANK(H131),"",instructions!$C$34)</f>
        <v/>
      </c>
      <c r="F131" s="52" t="str">
        <f>IF(ISBLANK(H131),"",instructions!$C$36)</f>
        <v/>
      </c>
      <c r="G131" s="52" t="str">
        <f t="shared" ref="G131:G194" si="11">IF(ISBLANK(H131),"","PREPOST")</f>
        <v/>
      </c>
      <c r="H131" s="5"/>
      <c r="I131" s="5"/>
      <c r="J131" s="5"/>
      <c r="K131" s="5"/>
      <c r="L131" s="61" t="str">
        <f>IFERROR(IF(ISBLANK(K131),"",IF(K131/instructions!$C$44&lt;(instructions!$C$53/100),0,IF(K131/instructions!$C$44&lt;(instructions!$C$52/100),1,IF(K131/instructions!$C$44&lt;(instructions!$C$51/100),2,IF(K131/instructions!$C$44&lt;(instructions!$C$50/100),3,4))))),"")</f>
        <v/>
      </c>
      <c r="M131" s="71"/>
      <c r="N131" s="5"/>
      <c r="O131" s="61" t="str">
        <f>IFERROR(IF(ISBLANK(N131),"",IF(N131/instructions!$C$45&lt;(instructions!$C$53/100),0,IF(N131/instructions!$C$45&lt;(instructions!$C$52/100),1,IF(N131/instructions!$C$45&lt;(instructions!$C$51/100),2,IF(N131/instructions!$C$45&lt;(instructions!$C$50/100),3,4))))),"")</f>
        <v/>
      </c>
      <c r="P131" s="71"/>
      <c r="Q131" s="5"/>
      <c r="R131" s="61" t="str">
        <f>IFERROR(IF(ISBLANK(Q131),"",IF(Q131/instructions!$C$46&lt;(instructions!$C$53/100),0,IF(Q131/instructions!$C$46&lt;(instructions!$C$52/100),1,IF(Q131/instructions!$C$46&lt;(instructions!$C$51/100),2,IF(Q131/instructions!$C$46&lt;(instructions!$C$50/100),3,4))))),"")</f>
        <v/>
      </c>
      <c r="S131" s="71"/>
      <c r="T131" s="5"/>
      <c r="U131" s="61" t="str">
        <f>IFERROR(IF(ISBLANK(T131),"",IF(T131/instructions!$C$47&lt;(instructions!$C$53/100),0,IF(T131/instructions!$C$47&lt;(instructions!$C$52/100),1,IF(T131/instructions!$C$47&lt;(instructions!$C$51/100),2,IF(T131/instructions!$C$47&lt;(instructions!$C$50/100),3,4))))),"")</f>
        <v/>
      </c>
      <c r="V131" s="56" t="str">
        <f t="shared" si="8"/>
        <v/>
      </c>
      <c r="W131" s="57" t="str">
        <f t="shared" si="9"/>
        <v/>
      </c>
    </row>
    <row r="132" spans="1:23" ht="22" customHeight="1">
      <c r="A132" s="50" t="str">
        <f>IF(ISBLANK(H132),"",instructions!$C$26)</f>
        <v/>
      </c>
      <c r="B132" s="56" t="str">
        <f>IF(ISBLANK(H132),"",instructions!$C$28)</f>
        <v/>
      </c>
      <c r="C132" s="51" t="str">
        <f>IF(ISBLANK(H132),"",instructions!$C$30)</f>
        <v/>
      </c>
      <c r="D132" s="51" t="str">
        <f t="shared" si="10"/>
        <v/>
      </c>
      <c r="E132" s="52" t="str">
        <f>IF(ISBLANK(H132),"",instructions!$C$34)</f>
        <v/>
      </c>
      <c r="F132" s="52" t="str">
        <f>IF(ISBLANK(H132),"",instructions!$C$36)</f>
        <v/>
      </c>
      <c r="G132" s="52" t="str">
        <f t="shared" si="11"/>
        <v/>
      </c>
      <c r="H132" s="5"/>
      <c r="I132" s="5"/>
      <c r="J132" s="5"/>
      <c r="K132" s="5"/>
      <c r="L132" s="61" t="str">
        <f>IFERROR(IF(ISBLANK(K132),"",IF(K132/instructions!$C$44&lt;(instructions!$C$53/100),0,IF(K132/instructions!$C$44&lt;(instructions!$C$52/100),1,IF(K132/instructions!$C$44&lt;(instructions!$C$51/100),2,IF(K132/instructions!$C$44&lt;(instructions!$C$50/100),3,4))))),"")</f>
        <v/>
      </c>
      <c r="M132" s="71"/>
      <c r="N132" s="5"/>
      <c r="O132" s="61" t="str">
        <f>IFERROR(IF(ISBLANK(N132),"",IF(N132/instructions!$C$45&lt;(instructions!$C$53/100),0,IF(N132/instructions!$C$45&lt;(instructions!$C$52/100),1,IF(N132/instructions!$C$45&lt;(instructions!$C$51/100),2,IF(N132/instructions!$C$45&lt;(instructions!$C$50/100),3,4))))),"")</f>
        <v/>
      </c>
      <c r="P132" s="71"/>
      <c r="Q132" s="5"/>
      <c r="R132" s="61" t="str">
        <f>IFERROR(IF(ISBLANK(Q132),"",IF(Q132/instructions!$C$46&lt;(instructions!$C$53/100),0,IF(Q132/instructions!$C$46&lt;(instructions!$C$52/100),1,IF(Q132/instructions!$C$46&lt;(instructions!$C$51/100),2,IF(Q132/instructions!$C$46&lt;(instructions!$C$50/100),3,4))))),"")</f>
        <v/>
      </c>
      <c r="S132" s="71"/>
      <c r="T132" s="5"/>
      <c r="U132" s="61" t="str">
        <f>IFERROR(IF(ISBLANK(T132),"",IF(T132/instructions!$C$47&lt;(instructions!$C$53/100),0,IF(T132/instructions!$C$47&lt;(instructions!$C$52/100),1,IF(T132/instructions!$C$47&lt;(instructions!$C$51/100),2,IF(T132/instructions!$C$47&lt;(instructions!$C$50/100),3,4))))),"")</f>
        <v/>
      </c>
      <c r="V132" s="56" t="str">
        <f t="shared" si="8"/>
        <v/>
      </c>
      <c r="W132" s="57" t="str">
        <f t="shared" si="9"/>
        <v/>
      </c>
    </row>
    <row r="133" spans="1:23" ht="22" customHeight="1">
      <c r="A133" s="50" t="str">
        <f>IF(ISBLANK(H133),"",instructions!$C$26)</f>
        <v/>
      </c>
      <c r="B133" s="56" t="str">
        <f>IF(ISBLANK(H133),"",instructions!$C$28)</f>
        <v/>
      </c>
      <c r="C133" s="51" t="str">
        <f>IF(ISBLANK(H133),"",instructions!$C$30)</f>
        <v/>
      </c>
      <c r="D133" s="51" t="str">
        <f t="shared" si="10"/>
        <v/>
      </c>
      <c r="E133" s="52" t="str">
        <f>IF(ISBLANK(H133),"",instructions!$C$34)</f>
        <v/>
      </c>
      <c r="F133" s="52" t="str">
        <f>IF(ISBLANK(H133),"",instructions!$C$36)</f>
        <v/>
      </c>
      <c r="G133" s="52" t="str">
        <f t="shared" si="11"/>
        <v/>
      </c>
      <c r="H133" s="5"/>
      <c r="I133" s="5"/>
      <c r="J133" s="5"/>
      <c r="K133" s="5"/>
      <c r="L133" s="61" t="str">
        <f>IFERROR(IF(ISBLANK(K133),"",IF(K133/instructions!$C$44&lt;(instructions!$C$53/100),0,IF(K133/instructions!$C$44&lt;(instructions!$C$52/100),1,IF(K133/instructions!$C$44&lt;(instructions!$C$51/100),2,IF(K133/instructions!$C$44&lt;(instructions!$C$50/100),3,4))))),"")</f>
        <v/>
      </c>
      <c r="M133" s="71"/>
      <c r="N133" s="5"/>
      <c r="O133" s="61" t="str">
        <f>IFERROR(IF(ISBLANK(N133),"",IF(N133/instructions!$C$45&lt;(instructions!$C$53/100),0,IF(N133/instructions!$C$45&lt;(instructions!$C$52/100),1,IF(N133/instructions!$C$45&lt;(instructions!$C$51/100),2,IF(N133/instructions!$C$45&lt;(instructions!$C$50/100),3,4))))),"")</f>
        <v/>
      </c>
      <c r="P133" s="71"/>
      <c r="Q133" s="5"/>
      <c r="R133" s="61" t="str">
        <f>IFERROR(IF(ISBLANK(Q133),"",IF(Q133/instructions!$C$46&lt;(instructions!$C$53/100),0,IF(Q133/instructions!$C$46&lt;(instructions!$C$52/100),1,IF(Q133/instructions!$C$46&lt;(instructions!$C$51/100),2,IF(Q133/instructions!$C$46&lt;(instructions!$C$50/100),3,4))))),"")</f>
        <v/>
      </c>
      <c r="S133" s="71"/>
      <c r="T133" s="5"/>
      <c r="U133" s="61" t="str">
        <f>IFERROR(IF(ISBLANK(T133),"",IF(T133/instructions!$C$47&lt;(instructions!$C$53/100),0,IF(T133/instructions!$C$47&lt;(instructions!$C$52/100),1,IF(T133/instructions!$C$47&lt;(instructions!$C$51/100),2,IF(T133/instructions!$C$47&lt;(instructions!$C$50/100),3,4))))),"")</f>
        <v/>
      </c>
      <c r="V133" s="56" t="str">
        <f t="shared" si="8"/>
        <v/>
      </c>
      <c r="W133" s="57" t="str">
        <f t="shared" si="9"/>
        <v/>
      </c>
    </row>
    <row r="134" spans="1:23" ht="22" customHeight="1">
      <c r="A134" s="50" t="str">
        <f>IF(ISBLANK(H134),"",instructions!$C$26)</f>
        <v/>
      </c>
      <c r="B134" s="56" t="str">
        <f>IF(ISBLANK(H134),"",instructions!$C$28)</f>
        <v/>
      </c>
      <c r="C134" s="51" t="str">
        <f>IF(ISBLANK(H134),"",instructions!$C$30)</f>
        <v/>
      </c>
      <c r="D134" s="51" t="str">
        <f t="shared" si="10"/>
        <v/>
      </c>
      <c r="E134" s="52" t="str">
        <f>IF(ISBLANK(H134),"",instructions!$C$34)</f>
        <v/>
      </c>
      <c r="F134" s="52" t="str">
        <f>IF(ISBLANK(H134),"",instructions!$C$36)</f>
        <v/>
      </c>
      <c r="G134" s="52" t="str">
        <f t="shared" si="11"/>
        <v/>
      </c>
      <c r="H134" s="5"/>
      <c r="I134" s="5"/>
      <c r="J134" s="5"/>
      <c r="K134" s="5"/>
      <c r="L134" s="61" t="str">
        <f>IFERROR(IF(ISBLANK(K134),"",IF(K134/instructions!$C$44&lt;(instructions!$C$53/100),0,IF(K134/instructions!$C$44&lt;(instructions!$C$52/100),1,IF(K134/instructions!$C$44&lt;(instructions!$C$51/100),2,IF(K134/instructions!$C$44&lt;(instructions!$C$50/100),3,4))))),"")</f>
        <v/>
      </c>
      <c r="M134" s="71"/>
      <c r="N134" s="5"/>
      <c r="O134" s="61" t="str">
        <f>IFERROR(IF(ISBLANK(N134),"",IF(N134/instructions!$C$45&lt;(instructions!$C$53/100),0,IF(N134/instructions!$C$45&lt;(instructions!$C$52/100),1,IF(N134/instructions!$C$45&lt;(instructions!$C$51/100),2,IF(N134/instructions!$C$45&lt;(instructions!$C$50/100),3,4))))),"")</f>
        <v/>
      </c>
      <c r="P134" s="71"/>
      <c r="Q134" s="5"/>
      <c r="R134" s="61" t="str">
        <f>IFERROR(IF(ISBLANK(Q134),"",IF(Q134/instructions!$C$46&lt;(instructions!$C$53/100),0,IF(Q134/instructions!$C$46&lt;(instructions!$C$52/100),1,IF(Q134/instructions!$C$46&lt;(instructions!$C$51/100),2,IF(Q134/instructions!$C$46&lt;(instructions!$C$50/100),3,4))))),"")</f>
        <v/>
      </c>
      <c r="S134" s="71"/>
      <c r="T134" s="5"/>
      <c r="U134" s="61" t="str">
        <f>IFERROR(IF(ISBLANK(T134),"",IF(T134/instructions!$C$47&lt;(instructions!$C$53/100),0,IF(T134/instructions!$C$47&lt;(instructions!$C$52/100),1,IF(T134/instructions!$C$47&lt;(instructions!$C$51/100),2,IF(T134/instructions!$C$47&lt;(instructions!$C$50/100),3,4))))),"")</f>
        <v/>
      </c>
      <c r="V134" s="56" t="str">
        <f t="shared" si="8"/>
        <v/>
      </c>
      <c r="W134" s="57" t="str">
        <f t="shared" si="9"/>
        <v/>
      </c>
    </row>
    <row r="135" spans="1:23" ht="22" customHeight="1">
      <c r="A135" s="50" t="str">
        <f>IF(ISBLANK(H135),"",instructions!$C$26)</f>
        <v/>
      </c>
      <c r="B135" s="56" t="str">
        <f>IF(ISBLANK(H135),"",instructions!$C$28)</f>
        <v/>
      </c>
      <c r="C135" s="51" t="str">
        <f>IF(ISBLANK(H135),"",instructions!$C$30)</f>
        <v/>
      </c>
      <c r="D135" s="51" t="str">
        <f t="shared" si="10"/>
        <v/>
      </c>
      <c r="E135" s="52" t="str">
        <f>IF(ISBLANK(H135),"",instructions!$C$34)</f>
        <v/>
      </c>
      <c r="F135" s="52" t="str">
        <f>IF(ISBLANK(H135),"",instructions!$C$36)</f>
        <v/>
      </c>
      <c r="G135" s="52" t="str">
        <f t="shared" si="11"/>
        <v/>
      </c>
      <c r="H135" s="5"/>
      <c r="I135" s="5"/>
      <c r="J135" s="5"/>
      <c r="K135" s="5"/>
      <c r="L135" s="61" t="str">
        <f>IFERROR(IF(ISBLANK(K135),"",IF(K135/instructions!$C$44&lt;(instructions!$C$53/100),0,IF(K135/instructions!$C$44&lt;(instructions!$C$52/100),1,IF(K135/instructions!$C$44&lt;(instructions!$C$51/100),2,IF(K135/instructions!$C$44&lt;(instructions!$C$50/100),3,4))))),"")</f>
        <v/>
      </c>
      <c r="M135" s="71"/>
      <c r="N135" s="5"/>
      <c r="O135" s="61" t="str">
        <f>IFERROR(IF(ISBLANK(N135),"",IF(N135/instructions!$C$45&lt;(instructions!$C$53/100),0,IF(N135/instructions!$C$45&lt;(instructions!$C$52/100),1,IF(N135/instructions!$C$45&lt;(instructions!$C$51/100),2,IF(N135/instructions!$C$45&lt;(instructions!$C$50/100),3,4))))),"")</f>
        <v/>
      </c>
      <c r="P135" s="71"/>
      <c r="Q135" s="5"/>
      <c r="R135" s="61" t="str">
        <f>IFERROR(IF(ISBLANK(Q135),"",IF(Q135/instructions!$C$46&lt;(instructions!$C$53/100),0,IF(Q135/instructions!$C$46&lt;(instructions!$C$52/100),1,IF(Q135/instructions!$C$46&lt;(instructions!$C$51/100),2,IF(Q135/instructions!$C$46&lt;(instructions!$C$50/100),3,4))))),"")</f>
        <v/>
      </c>
      <c r="S135" s="71"/>
      <c r="T135" s="5"/>
      <c r="U135" s="61" t="str">
        <f>IFERROR(IF(ISBLANK(T135),"",IF(T135/instructions!$C$47&lt;(instructions!$C$53/100),0,IF(T135/instructions!$C$47&lt;(instructions!$C$52/100),1,IF(T135/instructions!$C$47&lt;(instructions!$C$51/100),2,IF(T135/instructions!$C$47&lt;(instructions!$C$50/100),3,4))))),"")</f>
        <v/>
      </c>
      <c r="V135" s="56" t="str">
        <f t="shared" si="8"/>
        <v/>
      </c>
      <c r="W135" s="57" t="str">
        <f t="shared" si="9"/>
        <v/>
      </c>
    </row>
    <row r="136" spans="1:23" ht="22" customHeight="1">
      <c r="A136" s="50" t="str">
        <f>IF(ISBLANK(H136),"",instructions!$C$26)</f>
        <v/>
      </c>
      <c r="B136" s="56" t="str">
        <f>IF(ISBLANK(H136),"",instructions!$C$28)</f>
        <v/>
      </c>
      <c r="C136" s="51" t="str">
        <f>IF(ISBLANK(H136),"",instructions!$C$30)</f>
        <v/>
      </c>
      <c r="D136" s="51" t="str">
        <f t="shared" si="10"/>
        <v/>
      </c>
      <c r="E136" s="52" t="str">
        <f>IF(ISBLANK(H136),"",instructions!$C$34)</f>
        <v/>
      </c>
      <c r="F136" s="52" t="str">
        <f>IF(ISBLANK(H136),"",instructions!$C$36)</f>
        <v/>
      </c>
      <c r="G136" s="52" t="str">
        <f t="shared" si="11"/>
        <v/>
      </c>
      <c r="H136" s="5"/>
      <c r="I136" s="5"/>
      <c r="J136" s="5"/>
      <c r="K136" s="5"/>
      <c r="L136" s="61" t="str">
        <f>IFERROR(IF(ISBLANK(K136),"",IF(K136/instructions!$C$44&lt;(instructions!$C$53/100),0,IF(K136/instructions!$C$44&lt;(instructions!$C$52/100),1,IF(K136/instructions!$C$44&lt;(instructions!$C$51/100),2,IF(K136/instructions!$C$44&lt;(instructions!$C$50/100),3,4))))),"")</f>
        <v/>
      </c>
      <c r="M136" s="71"/>
      <c r="N136" s="5"/>
      <c r="O136" s="61" t="str">
        <f>IFERROR(IF(ISBLANK(N136),"",IF(N136/instructions!$C$45&lt;(instructions!$C$53/100),0,IF(N136/instructions!$C$45&lt;(instructions!$C$52/100),1,IF(N136/instructions!$C$45&lt;(instructions!$C$51/100),2,IF(N136/instructions!$C$45&lt;(instructions!$C$50/100),3,4))))),"")</f>
        <v/>
      </c>
      <c r="P136" s="71"/>
      <c r="Q136" s="5"/>
      <c r="R136" s="61" t="str">
        <f>IFERROR(IF(ISBLANK(Q136),"",IF(Q136/instructions!$C$46&lt;(instructions!$C$53/100),0,IF(Q136/instructions!$C$46&lt;(instructions!$C$52/100),1,IF(Q136/instructions!$C$46&lt;(instructions!$C$51/100),2,IF(Q136/instructions!$C$46&lt;(instructions!$C$50/100),3,4))))),"")</f>
        <v/>
      </c>
      <c r="S136" s="71"/>
      <c r="T136" s="5"/>
      <c r="U136" s="61" t="str">
        <f>IFERROR(IF(ISBLANK(T136),"",IF(T136/instructions!$C$47&lt;(instructions!$C$53/100),0,IF(T136/instructions!$C$47&lt;(instructions!$C$52/100),1,IF(T136/instructions!$C$47&lt;(instructions!$C$51/100),2,IF(T136/instructions!$C$47&lt;(instructions!$C$50/100),3,4))))),"")</f>
        <v/>
      </c>
      <c r="V136" s="56" t="str">
        <f t="shared" si="8"/>
        <v/>
      </c>
      <c r="W136" s="57" t="str">
        <f t="shared" si="9"/>
        <v/>
      </c>
    </row>
    <row r="137" spans="1:23" ht="22" customHeight="1">
      <c r="A137" s="50" t="str">
        <f>IF(ISBLANK(H137),"",instructions!$C$26)</f>
        <v/>
      </c>
      <c r="B137" s="56" t="str">
        <f>IF(ISBLANK(H137),"",instructions!$C$28)</f>
        <v/>
      </c>
      <c r="C137" s="51" t="str">
        <f>IF(ISBLANK(H137),"",instructions!$C$30)</f>
        <v/>
      </c>
      <c r="D137" s="51" t="str">
        <f t="shared" si="10"/>
        <v/>
      </c>
      <c r="E137" s="52" t="str">
        <f>IF(ISBLANK(H137),"",instructions!$C$34)</f>
        <v/>
      </c>
      <c r="F137" s="52" t="str">
        <f>IF(ISBLANK(H137),"",instructions!$C$36)</f>
        <v/>
      </c>
      <c r="G137" s="52" t="str">
        <f t="shared" si="11"/>
        <v/>
      </c>
      <c r="H137" s="5"/>
      <c r="I137" s="5"/>
      <c r="J137" s="5"/>
      <c r="K137" s="5"/>
      <c r="L137" s="61" t="str">
        <f>IFERROR(IF(ISBLANK(K137),"",IF(K137/instructions!$C$44&lt;(instructions!$C$53/100),0,IF(K137/instructions!$C$44&lt;(instructions!$C$52/100),1,IF(K137/instructions!$C$44&lt;(instructions!$C$51/100),2,IF(K137/instructions!$C$44&lt;(instructions!$C$50/100),3,4))))),"")</f>
        <v/>
      </c>
      <c r="M137" s="71"/>
      <c r="N137" s="5"/>
      <c r="O137" s="61" t="str">
        <f>IFERROR(IF(ISBLANK(N137),"",IF(N137/instructions!$C$45&lt;(instructions!$C$53/100),0,IF(N137/instructions!$C$45&lt;(instructions!$C$52/100),1,IF(N137/instructions!$C$45&lt;(instructions!$C$51/100),2,IF(N137/instructions!$C$45&lt;(instructions!$C$50/100),3,4))))),"")</f>
        <v/>
      </c>
      <c r="P137" s="71"/>
      <c r="Q137" s="5"/>
      <c r="R137" s="61" t="str">
        <f>IFERROR(IF(ISBLANK(Q137),"",IF(Q137/instructions!$C$46&lt;(instructions!$C$53/100),0,IF(Q137/instructions!$C$46&lt;(instructions!$C$52/100),1,IF(Q137/instructions!$C$46&lt;(instructions!$C$51/100),2,IF(Q137/instructions!$C$46&lt;(instructions!$C$50/100),3,4))))),"")</f>
        <v/>
      </c>
      <c r="S137" s="71"/>
      <c r="T137" s="5"/>
      <c r="U137" s="61" t="str">
        <f>IFERROR(IF(ISBLANK(T137),"",IF(T137/instructions!$C$47&lt;(instructions!$C$53/100),0,IF(T137/instructions!$C$47&lt;(instructions!$C$52/100),1,IF(T137/instructions!$C$47&lt;(instructions!$C$51/100),2,IF(T137/instructions!$C$47&lt;(instructions!$C$50/100),3,4))))),"")</f>
        <v/>
      </c>
      <c r="V137" s="56" t="str">
        <f t="shared" si="8"/>
        <v/>
      </c>
      <c r="W137" s="57" t="str">
        <f t="shared" si="9"/>
        <v/>
      </c>
    </row>
    <row r="138" spans="1:23" ht="22" customHeight="1">
      <c r="A138" s="50" t="str">
        <f>IF(ISBLANK(H138),"",instructions!$C$26)</f>
        <v/>
      </c>
      <c r="B138" s="56" t="str">
        <f>IF(ISBLANK(H138),"",instructions!$C$28)</f>
        <v/>
      </c>
      <c r="C138" s="51" t="str">
        <f>IF(ISBLANK(H138),"",instructions!$C$30)</f>
        <v/>
      </c>
      <c r="D138" s="51" t="str">
        <f t="shared" si="10"/>
        <v/>
      </c>
      <c r="E138" s="52" t="str">
        <f>IF(ISBLANK(H138),"",instructions!$C$34)</f>
        <v/>
      </c>
      <c r="F138" s="52" t="str">
        <f>IF(ISBLANK(H138),"",instructions!$C$36)</f>
        <v/>
      </c>
      <c r="G138" s="52" t="str">
        <f t="shared" si="11"/>
        <v/>
      </c>
      <c r="H138" s="5"/>
      <c r="I138" s="5"/>
      <c r="J138" s="5"/>
      <c r="K138" s="5"/>
      <c r="L138" s="61" t="str">
        <f>IFERROR(IF(ISBLANK(K138),"",IF(K138/instructions!$C$44&lt;(instructions!$C$53/100),0,IF(K138/instructions!$C$44&lt;(instructions!$C$52/100),1,IF(K138/instructions!$C$44&lt;(instructions!$C$51/100),2,IF(K138/instructions!$C$44&lt;(instructions!$C$50/100),3,4))))),"")</f>
        <v/>
      </c>
      <c r="M138" s="71"/>
      <c r="N138" s="5"/>
      <c r="O138" s="61" t="str">
        <f>IFERROR(IF(ISBLANK(N138),"",IF(N138/instructions!$C$45&lt;(instructions!$C$53/100),0,IF(N138/instructions!$C$45&lt;(instructions!$C$52/100),1,IF(N138/instructions!$C$45&lt;(instructions!$C$51/100),2,IF(N138/instructions!$C$45&lt;(instructions!$C$50/100),3,4))))),"")</f>
        <v/>
      </c>
      <c r="P138" s="71"/>
      <c r="Q138" s="5"/>
      <c r="R138" s="61" t="str">
        <f>IFERROR(IF(ISBLANK(Q138),"",IF(Q138/instructions!$C$46&lt;(instructions!$C$53/100),0,IF(Q138/instructions!$C$46&lt;(instructions!$C$52/100),1,IF(Q138/instructions!$C$46&lt;(instructions!$C$51/100),2,IF(Q138/instructions!$C$46&lt;(instructions!$C$50/100),3,4))))),"")</f>
        <v/>
      </c>
      <c r="S138" s="71"/>
      <c r="T138" s="5"/>
      <c r="U138" s="61" t="str">
        <f>IFERROR(IF(ISBLANK(T138),"",IF(T138/instructions!$C$47&lt;(instructions!$C$53/100),0,IF(T138/instructions!$C$47&lt;(instructions!$C$52/100),1,IF(T138/instructions!$C$47&lt;(instructions!$C$51/100),2,IF(T138/instructions!$C$47&lt;(instructions!$C$50/100),3,4))))),"")</f>
        <v/>
      </c>
      <c r="V138" s="56" t="str">
        <f t="shared" si="8"/>
        <v/>
      </c>
      <c r="W138" s="57" t="str">
        <f t="shared" si="9"/>
        <v/>
      </c>
    </row>
    <row r="139" spans="1:23" ht="22" customHeight="1">
      <c r="A139" s="50" t="str">
        <f>IF(ISBLANK(H139),"",instructions!$C$26)</f>
        <v/>
      </c>
      <c r="B139" s="56" t="str">
        <f>IF(ISBLANK(H139),"",instructions!$C$28)</f>
        <v/>
      </c>
      <c r="C139" s="51" t="str">
        <f>IF(ISBLANK(H139),"",instructions!$C$30)</f>
        <v/>
      </c>
      <c r="D139" s="51" t="str">
        <f t="shared" si="10"/>
        <v/>
      </c>
      <c r="E139" s="52" t="str">
        <f>IF(ISBLANK(H139),"",instructions!$C$34)</f>
        <v/>
      </c>
      <c r="F139" s="52" t="str">
        <f>IF(ISBLANK(H139),"",instructions!$C$36)</f>
        <v/>
      </c>
      <c r="G139" s="52" t="str">
        <f t="shared" si="11"/>
        <v/>
      </c>
      <c r="H139" s="5"/>
      <c r="I139" s="5"/>
      <c r="J139" s="5"/>
      <c r="K139" s="5"/>
      <c r="L139" s="61" t="str">
        <f>IFERROR(IF(ISBLANK(K139),"",IF(K139/instructions!$C$44&lt;(instructions!$C$53/100),0,IF(K139/instructions!$C$44&lt;(instructions!$C$52/100),1,IF(K139/instructions!$C$44&lt;(instructions!$C$51/100),2,IF(K139/instructions!$C$44&lt;(instructions!$C$50/100),3,4))))),"")</f>
        <v/>
      </c>
      <c r="M139" s="71"/>
      <c r="N139" s="5"/>
      <c r="O139" s="61" t="str">
        <f>IFERROR(IF(ISBLANK(N139),"",IF(N139/instructions!$C$45&lt;(instructions!$C$53/100),0,IF(N139/instructions!$C$45&lt;(instructions!$C$52/100),1,IF(N139/instructions!$C$45&lt;(instructions!$C$51/100),2,IF(N139/instructions!$C$45&lt;(instructions!$C$50/100),3,4))))),"")</f>
        <v/>
      </c>
      <c r="P139" s="71"/>
      <c r="Q139" s="5"/>
      <c r="R139" s="61" t="str">
        <f>IFERROR(IF(ISBLANK(Q139),"",IF(Q139/instructions!$C$46&lt;(instructions!$C$53/100),0,IF(Q139/instructions!$C$46&lt;(instructions!$C$52/100),1,IF(Q139/instructions!$C$46&lt;(instructions!$C$51/100),2,IF(Q139/instructions!$C$46&lt;(instructions!$C$50/100),3,4))))),"")</f>
        <v/>
      </c>
      <c r="S139" s="71"/>
      <c r="T139" s="5"/>
      <c r="U139" s="61" t="str">
        <f>IFERROR(IF(ISBLANK(T139),"",IF(T139/instructions!$C$47&lt;(instructions!$C$53/100),0,IF(T139/instructions!$C$47&lt;(instructions!$C$52/100),1,IF(T139/instructions!$C$47&lt;(instructions!$C$51/100),2,IF(T139/instructions!$C$47&lt;(instructions!$C$50/100),3,4))))),"")</f>
        <v/>
      </c>
      <c r="V139" s="56" t="str">
        <f t="shared" si="8"/>
        <v/>
      </c>
      <c r="W139" s="57" t="str">
        <f t="shared" si="9"/>
        <v/>
      </c>
    </row>
    <row r="140" spans="1:23" ht="22" customHeight="1">
      <c r="A140" s="50" t="str">
        <f>IF(ISBLANK(H140),"",instructions!$C$26)</f>
        <v/>
      </c>
      <c r="B140" s="56" t="str">
        <f>IF(ISBLANK(H140),"",instructions!$C$28)</f>
        <v/>
      </c>
      <c r="C140" s="51" t="str">
        <f>IF(ISBLANK(H140),"",instructions!$C$30)</f>
        <v/>
      </c>
      <c r="D140" s="51" t="str">
        <f t="shared" si="10"/>
        <v/>
      </c>
      <c r="E140" s="52" t="str">
        <f>IF(ISBLANK(H140),"",instructions!$C$34)</f>
        <v/>
      </c>
      <c r="F140" s="52" t="str">
        <f>IF(ISBLANK(H140),"",instructions!$C$36)</f>
        <v/>
      </c>
      <c r="G140" s="52" t="str">
        <f t="shared" si="11"/>
        <v/>
      </c>
      <c r="H140" s="5"/>
      <c r="I140" s="5"/>
      <c r="J140" s="5"/>
      <c r="K140" s="5"/>
      <c r="L140" s="61" t="str">
        <f>IFERROR(IF(ISBLANK(K140),"",IF(K140/instructions!$C$44&lt;(instructions!$C$53/100),0,IF(K140/instructions!$C$44&lt;(instructions!$C$52/100),1,IF(K140/instructions!$C$44&lt;(instructions!$C$51/100),2,IF(K140/instructions!$C$44&lt;(instructions!$C$50/100),3,4))))),"")</f>
        <v/>
      </c>
      <c r="M140" s="71"/>
      <c r="N140" s="5"/>
      <c r="O140" s="61" t="str">
        <f>IFERROR(IF(ISBLANK(N140),"",IF(N140/instructions!$C$45&lt;(instructions!$C$53/100),0,IF(N140/instructions!$C$45&lt;(instructions!$C$52/100),1,IF(N140/instructions!$C$45&lt;(instructions!$C$51/100),2,IF(N140/instructions!$C$45&lt;(instructions!$C$50/100),3,4))))),"")</f>
        <v/>
      </c>
      <c r="P140" s="71"/>
      <c r="Q140" s="5"/>
      <c r="R140" s="61" t="str">
        <f>IFERROR(IF(ISBLANK(Q140),"",IF(Q140/instructions!$C$46&lt;(instructions!$C$53/100),0,IF(Q140/instructions!$C$46&lt;(instructions!$C$52/100),1,IF(Q140/instructions!$C$46&lt;(instructions!$C$51/100),2,IF(Q140/instructions!$C$46&lt;(instructions!$C$50/100),3,4))))),"")</f>
        <v/>
      </c>
      <c r="S140" s="71"/>
      <c r="T140" s="5"/>
      <c r="U140" s="61" t="str">
        <f>IFERROR(IF(ISBLANK(T140),"",IF(T140/instructions!$C$47&lt;(instructions!$C$53/100),0,IF(T140/instructions!$C$47&lt;(instructions!$C$52/100),1,IF(T140/instructions!$C$47&lt;(instructions!$C$51/100),2,IF(T140/instructions!$C$47&lt;(instructions!$C$50/100),3,4))))),"")</f>
        <v/>
      </c>
      <c r="V140" s="56" t="str">
        <f t="shared" si="8"/>
        <v/>
      </c>
      <c r="W140" s="57" t="str">
        <f t="shared" si="9"/>
        <v/>
      </c>
    </row>
    <row r="141" spans="1:23" ht="22" customHeight="1">
      <c r="A141" s="50" t="str">
        <f>IF(ISBLANK(H141),"",instructions!$C$26)</f>
        <v/>
      </c>
      <c r="B141" s="56" t="str">
        <f>IF(ISBLANK(H141),"",instructions!$C$28)</f>
        <v/>
      </c>
      <c r="C141" s="51" t="str">
        <f>IF(ISBLANK(H141),"",instructions!$C$30)</f>
        <v/>
      </c>
      <c r="D141" s="51" t="str">
        <f t="shared" si="10"/>
        <v/>
      </c>
      <c r="E141" s="52" t="str">
        <f>IF(ISBLANK(H141),"",instructions!$C$34)</f>
        <v/>
      </c>
      <c r="F141" s="52" t="str">
        <f>IF(ISBLANK(H141),"",instructions!$C$36)</f>
        <v/>
      </c>
      <c r="G141" s="52" t="str">
        <f t="shared" si="11"/>
        <v/>
      </c>
      <c r="H141" s="5"/>
      <c r="I141" s="5"/>
      <c r="J141" s="5"/>
      <c r="K141" s="5"/>
      <c r="L141" s="61" t="str">
        <f>IFERROR(IF(ISBLANK(K141),"",IF(K141/instructions!$C$44&lt;(instructions!$C$53/100),0,IF(K141/instructions!$C$44&lt;(instructions!$C$52/100),1,IF(K141/instructions!$C$44&lt;(instructions!$C$51/100),2,IF(K141/instructions!$C$44&lt;(instructions!$C$50/100),3,4))))),"")</f>
        <v/>
      </c>
      <c r="M141" s="71"/>
      <c r="N141" s="5"/>
      <c r="O141" s="61" t="str">
        <f>IFERROR(IF(ISBLANK(N141),"",IF(N141/instructions!$C$45&lt;(instructions!$C$53/100),0,IF(N141/instructions!$C$45&lt;(instructions!$C$52/100),1,IF(N141/instructions!$C$45&lt;(instructions!$C$51/100),2,IF(N141/instructions!$C$45&lt;(instructions!$C$50/100),3,4))))),"")</f>
        <v/>
      </c>
      <c r="P141" s="71"/>
      <c r="Q141" s="5"/>
      <c r="R141" s="61" t="str">
        <f>IFERROR(IF(ISBLANK(Q141),"",IF(Q141/instructions!$C$46&lt;(instructions!$C$53/100),0,IF(Q141/instructions!$C$46&lt;(instructions!$C$52/100),1,IF(Q141/instructions!$C$46&lt;(instructions!$C$51/100),2,IF(Q141/instructions!$C$46&lt;(instructions!$C$50/100),3,4))))),"")</f>
        <v/>
      </c>
      <c r="S141" s="71"/>
      <c r="T141" s="5"/>
      <c r="U141" s="61" t="str">
        <f>IFERROR(IF(ISBLANK(T141),"",IF(T141/instructions!$C$47&lt;(instructions!$C$53/100),0,IF(T141/instructions!$C$47&lt;(instructions!$C$52/100),1,IF(T141/instructions!$C$47&lt;(instructions!$C$51/100),2,IF(T141/instructions!$C$47&lt;(instructions!$C$50/100),3,4))))),"")</f>
        <v/>
      </c>
      <c r="V141" s="56" t="str">
        <f t="shared" si="8"/>
        <v/>
      </c>
      <c r="W141" s="57" t="str">
        <f t="shared" si="9"/>
        <v/>
      </c>
    </row>
    <row r="142" spans="1:23" ht="22" customHeight="1">
      <c r="A142" s="50" t="str">
        <f>IF(ISBLANK(H142),"",instructions!$C$26)</f>
        <v/>
      </c>
      <c r="B142" s="56" t="str">
        <f>IF(ISBLANK(H142),"",instructions!$C$28)</f>
        <v/>
      </c>
      <c r="C142" s="51" t="str">
        <f>IF(ISBLANK(H142),"",instructions!$C$30)</f>
        <v/>
      </c>
      <c r="D142" s="51" t="str">
        <f t="shared" si="10"/>
        <v/>
      </c>
      <c r="E142" s="52" t="str">
        <f>IF(ISBLANK(H142),"",instructions!$C$34)</f>
        <v/>
      </c>
      <c r="F142" s="52" t="str">
        <f>IF(ISBLANK(H142),"",instructions!$C$36)</f>
        <v/>
      </c>
      <c r="G142" s="52" t="str">
        <f t="shared" si="11"/>
        <v/>
      </c>
      <c r="H142" s="5"/>
      <c r="I142" s="5"/>
      <c r="J142" s="5"/>
      <c r="K142" s="5"/>
      <c r="L142" s="61" t="str">
        <f>IFERROR(IF(ISBLANK(K142),"",IF(K142/instructions!$C$44&lt;(instructions!$C$53/100),0,IF(K142/instructions!$C$44&lt;(instructions!$C$52/100),1,IF(K142/instructions!$C$44&lt;(instructions!$C$51/100),2,IF(K142/instructions!$C$44&lt;(instructions!$C$50/100),3,4))))),"")</f>
        <v/>
      </c>
      <c r="M142" s="71"/>
      <c r="N142" s="5"/>
      <c r="O142" s="61" t="str">
        <f>IFERROR(IF(ISBLANK(N142),"",IF(N142/instructions!$C$45&lt;(instructions!$C$53/100),0,IF(N142/instructions!$C$45&lt;(instructions!$C$52/100),1,IF(N142/instructions!$C$45&lt;(instructions!$C$51/100),2,IF(N142/instructions!$C$45&lt;(instructions!$C$50/100),3,4))))),"")</f>
        <v/>
      </c>
      <c r="P142" s="71"/>
      <c r="Q142" s="5"/>
      <c r="R142" s="61" t="str">
        <f>IFERROR(IF(ISBLANK(Q142),"",IF(Q142/instructions!$C$46&lt;(instructions!$C$53/100),0,IF(Q142/instructions!$C$46&lt;(instructions!$C$52/100),1,IF(Q142/instructions!$C$46&lt;(instructions!$C$51/100),2,IF(Q142/instructions!$C$46&lt;(instructions!$C$50/100),3,4))))),"")</f>
        <v/>
      </c>
      <c r="S142" s="71"/>
      <c r="T142" s="5"/>
      <c r="U142" s="61" t="str">
        <f>IFERROR(IF(ISBLANK(T142),"",IF(T142/instructions!$C$47&lt;(instructions!$C$53/100),0,IF(T142/instructions!$C$47&lt;(instructions!$C$52/100),1,IF(T142/instructions!$C$47&lt;(instructions!$C$51/100),2,IF(T142/instructions!$C$47&lt;(instructions!$C$50/100),3,4))))),"")</f>
        <v/>
      </c>
      <c r="V142" s="56" t="str">
        <f t="shared" si="8"/>
        <v/>
      </c>
      <c r="W142" s="57" t="str">
        <f t="shared" si="9"/>
        <v/>
      </c>
    </row>
    <row r="143" spans="1:23" ht="22" customHeight="1">
      <c r="A143" s="50" t="str">
        <f>IF(ISBLANK(H143),"",instructions!$C$26)</f>
        <v/>
      </c>
      <c r="B143" s="56" t="str">
        <f>IF(ISBLANK(H143),"",instructions!$C$28)</f>
        <v/>
      </c>
      <c r="C143" s="51" t="str">
        <f>IF(ISBLANK(H143),"",instructions!$C$30)</f>
        <v/>
      </c>
      <c r="D143" s="51" t="str">
        <f t="shared" si="10"/>
        <v/>
      </c>
      <c r="E143" s="52" t="str">
        <f>IF(ISBLANK(H143),"",instructions!$C$34)</f>
        <v/>
      </c>
      <c r="F143" s="52" t="str">
        <f>IF(ISBLANK(H143),"",instructions!$C$36)</f>
        <v/>
      </c>
      <c r="G143" s="52" t="str">
        <f t="shared" si="11"/>
        <v/>
      </c>
      <c r="H143" s="5"/>
      <c r="I143" s="5"/>
      <c r="J143" s="5"/>
      <c r="K143" s="5"/>
      <c r="L143" s="61" t="str">
        <f>IFERROR(IF(ISBLANK(K143),"",IF(K143/instructions!$C$44&lt;(instructions!$C$53/100),0,IF(K143/instructions!$C$44&lt;(instructions!$C$52/100),1,IF(K143/instructions!$C$44&lt;(instructions!$C$51/100),2,IF(K143/instructions!$C$44&lt;(instructions!$C$50/100),3,4))))),"")</f>
        <v/>
      </c>
      <c r="M143" s="71"/>
      <c r="N143" s="5"/>
      <c r="O143" s="61" t="str">
        <f>IFERROR(IF(ISBLANK(N143),"",IF(N143/instructions!$C$45&lt;(instructions!$C$53/100),0,IF(N143/instructions!$C$45&lt;(instructions!$C$52/100),1,IF(N143/instructions!$C$45&lt;(instructions!$C$51/100),2,IF(N143/instructions!$C$45&lt;(instructions!$C$50/100),3,4))))),"")</f>
        <v/>
      </c>
      <c r="P143" s="71"/>
      <c r="Q143" s="5"/>
      <c r="R143" s="61" t="str">
        <f>IFERROR(IF(ISBLANK(Q143),"",IF(Q143/instructions!$C$46&lt;(instructions!$C$53/100),0,IF(Q143/instructions!$C$46&lt;(instructions!$C$52/100),1,IF(Q143/instructions!$C$46&lt;(instructions!$C$51/100),2,IF(Q143/instructions!$C$46&lt;(instructions!$C$50/100),3,4))))),"")</f>
        <v/>
      </c>
      <c r="S143" s="71"/>
      <c r="T143" s="5"/>
      <c r="U143" s="61" t="str">
        <f>IFERROR(IF(ISBLANK(T143),"",IF(T143/instructions!$C$47&lt;(instructions!$C$53/100),0,IF(T143/instructions!$C$47&lt;(instructions!$C$52/100),1,IF(T143/instructions!$C$47&lt;(instructions!$C$51/100),2,IF(T143/instructions!$C$47&lt;(instructions!$C$50/100),3,4))))),"")</f>
        <v/>
      </c>
      <c r="V143" s="56" t="str">
        <f t="shared" si="8"/>
        <v/>
      </c>
      <c r="W143" s="57" t="str">
        <f t="shared" si="9"/>
        <v/>
      </c>
    </row>
    <row r="144" spans="1:23" ht="22" customHeight="1">
      <c r="A144" s="50" t="str">
        <f>IF(ISBLANK(H144),"",instructions!$C$26)</f>
        <v/>
      </c>
      <c r="B144" s="56" t="str">
        <f>IF(ISBLANK(H144),"",instructions!$C$28)</f>
        <v/>
      </c>
      <c r="C144" s="51" t="str">
        <f>IF(ISBLANK(H144),"",instructions!$C$30)</f>
        <v/>
      </c>
      <c r="D144" s="51" t="str">
        <f t="shared" si="10"/>
        <v/>
      </c>
      <c r="E144" s="52" t="str">
        <f>IF(ISBLANK(H144),"",instructions!$C$34)</f>
        <v/>
      </c>
      <c r="F144" s="52" t="str">
        <f>IF(ISBLANK(H144),"",instructions!$C$36)</f>
        <v/>
      </c>
      <c r="G144" s="52" t="str">
        <f t="shared" si="11"/>
        <v/>
      </c>
      <c r="H144" s="5"/>
      <c r="I144" s="5"/>
      <c r="J144" s="5"/>
      <c r="K144" s="5"/>
      <c r="L144" s="61" t="str">
        <f>IFERROR(IF(ISBLANK(K144),"",IF(K144/instructions!$C$44&lt;(instructions!$C$53/100),0,IF(K144/instructions!$C$44&lt;(instructions!$C$52/100),1,IF(K144/instructions!$C$44&lt;(instructions!$C$51/100),2,IF(K144/instructions!$C$44&lt;(instructions!$C$50/100),3,4))))),"")</f>
        <v/>
      </c>
      <c r="M144" s="71"/>
      <c r="N144" s="5"/>
      <c r="O144" s="61" t="str">
        <f>IFERROR(IF(ISBLANK(N144),"",IF(N144/instructions!$C$45&lt;(instructions!$C$53/100),0,IF(N144/instructions!$C$45&lt;(instructions!$C$52/100),1,IF(N144/instructions!$C$45&lt;(instructions!$C$51/100),2,IF(N144/instructions!$C$45&lt;(instructions!$C$50/100),3,4))))),"")</f>
        <v/>
      </c>
      <c r="P144" s="71"/>
      <c r="Q144" s="5"/>
      <c r="R144" s="61" t="str">
        <f>IFERROR(IF(ISBLANK(Q144),"",IF(Q144/instructions!$C$46&lt;(instructions!$C$53/100),0,IF(Q144/instructions!$C$46&lt;(instructions!$C$52/100),1,IF(Q144/instructions!$C$46&lt;(instructions!$C$51/100),2,IF(Q144/instructions!$C$46&lt;(instructions!$C$50/100),3,4))))),"")</f>
        <v/>
      </c>
      <c r="S144" s="71"/>
      <c r="T144" s="5"/>
      <c r="U144" s="61" t="str">
        <f>IFERROR(IF(ISBLANK(T144),"",IF(T144/instructions!$C$47&lt;(instructions!$C$53/100),0,IF(T144/instructions!$C$47&lt;(instructions!$C$52/100),1,IF(T144/instructions!$C$47&lt;(instructions!$C$51/100),2,IF(T144/instructions!$C$47&lt;(instructions!$C$50/100),3,4))))),"")</f>
        <v/>
      </c>
      <c r="V144" s="56" t="str">
        <f t="shared" si="8"/>
        <v/>
      </c>
      <c r="W144" s="57" t="str">
        <f t="shared" si="9"/>
        <v/>
      </c>
    </row>
    <row r="145" spans="1:23" ht="22" customHeight="1">
      <c r="A145" s="50" t="str">
        <f>IF(ISBLANK(H145),"",instructions!$C$26)</f>
        <v/>
      </c>
      <c r="B145" s="56" t="str">
        <f>IF(ISBLANK(H145),"",instructions!$C$28)</f>
        <v/>
      </c>
      <c r="C145" s="51" t="str">
        <f>IF(ISBLANK(H145),"",instructions!$C$30)</f>
        <v/>
      </c>
      <c r="D145" s="51" t="str">
        <f t="shared" si="10"/>
        <v/>
      </c>
      <c r="E145" s="52" t="str">
        <f>IF(ISBLANK(H145),"",instructions!$C$34)</f>
        <v/>
      </c>
      <c r="F145" s="52" t="str">
        <f>IF(ISBLANK(H145),"",instructions!$C$36)</f>
        <v/>
      </c>
      <c r="G145" s="52" t="str">
        <f t="shared" si="11"/>
        <v/>
      </c>
      <c r="H145" s="5"/>
      <c r="I145" s="5"/>
      <c r="J145" s="5"/>
      <c r="K145" s="5"/>
      <c r="L145" s="61" t="str">
        <f>IFERROR(IF(ISBLANK(K145),"",IF(K145/instructions!$C$44&lt;(instructions!$C$53/100),0,IF(K145/instructions!$C$44&lt;(instructions!$C$52/100),1,IF(K145/instructions!$C$44&lt;(instructions!$C$51/100),2,IF(K145/instructions!$C$44&lt;(instructions!$C$50/100),3,4))))),"")</f>
        <v/>
      </c>
      <c r="M145" s="71"/>
      <c r="N145" s="5"/>
      <c r="O145" s="61" t="str">
        <f>IFERROR(IF(ISBLANK(N145),"",IF(N145/instructions!$C$45&lt;(instructions!$C$53/100),0,IF(N145/instructions!$C$45&lt;(instructions!$C$52/100),1,IF(N145/instructions!$C$45&lt;(instructions!$C$51/100),2,IF(N145/instructions!$C$45&lt;(instructions!$C$50/100),3,4))))),"")</f>
        <v/>
      </c>
      <c r="P145" s="71"/>
      <c r="Q145" s="5"/>
      <c r="R145" s="61" t="str">
        <f>IFERROR(IF(ISBLANK(Q145),"",IF(Q145/instructions!$C$46&lt;(instructions!$C$53/100),0,IF(Q145/instructions!$C$46&lt;(instructions!$C$52/100),1,IF(Q145/instructions!$C$46&lt;(instructions!$C$51/100),2,IF(Q145/instructions!$C$46&lt;(instructions!$C$50/100),3,4))))),"")</f>
        <v/>
      </c>
      <c r="S145" s="71"/>
      <c r="T145" s="5"/>
      <c r="U145" s="61" t="str">
        <f>IFERROR(IF(ISBLANK(T145),"",IF(T145/instructions!$C$47&lt;(instructions!$C$53/100),0,IF(T145/instructions!$C$47&lt;(instructions!$C$52/100),1,IF(T145/instructions!$C$47&lt;(instructions!$C$51/100),2,IF(T145/instructions!$C$47&lt;(instructions!$C$50/100),3,4))))),"")</f>
        <v/>
      </c>
      <c r="V145" s="56" t="str">
        <f t="shared" si="8"/>
        <v/>
      </c>
      <c r="W145" s="57" t="str">
        <f t="shared" si="9"/>
        <v/>
      </c>
    </row>
    <row r="146" spans="1:23" ht="22" customHeight="1">
      <c r="A146" s="50" t="str">
        <f>IF(ISBLANK(H146),"",instructions!$C$26)</f>
        <v/>
      </c>
      <c r="B146" s="56" t="str">
        <f>IF(ISBLANK(H146),"",instructions!$C$28)</f>
        <v/>
      </c>
      <c r="C146" s="51" t="str">
        <f>IF(ISBLANK(H146),"",instructions!$C$30)</f>
        <v/>
      </c>
      <c r="D146" s="51" t="str">
        <f t="shared" si="10"/>
        <v/>
      </c>
      <c r="E146" s="52" t="str">
        <f>IF(ISBLANK(H146),"",instructions!$C$34)</f>
        <v/>
      </c>
      <c r="F146" s="52" t="str">
        <f>IF(ISBLANK(H146),"",instructions!$C$36)</f>
        <v/>
      </c>
      <c r="G146" s="52" t="str">
        <f t="shared" si="11"/>
        <v/>
      </c>
      <c r="H146" s="5"/>
      <c r="I146" s="5"/>
      <c r="J146" s="5"/>
      <c r="K146" s="5"/>
      <c r="L146" s="61" t="str">
        <f>IFERROR(IF(ISBLANK(K146),"",IF(K146/instructions!$C$44&lt;(instructions!$C$53/100),0,IF(K146/instructions!$C$44&lt;(instructions!$C$52/100),1,IF(K146/instructions!$C$44&lt;(instructions!$C$51/100),2,IF(K146/instructions!$C$44&lt;(instructions!$C$50/100),3,4))))),"")</f>
        <v/>
      </c>
      <c r="M146" s="71"/>
      <c r="N146" s="5"/>
      <c r="O146" s="61" t="str">
        <f>IFERROR(IF(ISBLANK(N146),"",IF(N146/instructions!$C$45&lt;(instructions!$C$53/100),0,IF(N146/instructions!$C$45&lt;(instructions!$C$52/100),1,IF(N146/instructions!$C$45&lt;(instructions!$C$51/100),2,IF(N146/instructions!$C$45&lt;(instructions!$C$50/100),3,4))))),"")</f>
        <v/>
      </c>
      <c r="P146" s="71"/>
      <c r="Q146" s="5"/>
      <c r="R146" s="61" t="str">
        <f>IFERROR(IF(ISBLANK(Q146),"",IF(Q146/instructions!$C$46&lt;(instructions!$C$53/100),0,IF(Q146/instructions!$C$46&lt;(instructions!$C$52/100),1,IF(Q146/instructions!$C$46&lt;(instructions!$C$51/100),2,IF(Q146/instructions!$C$46&lt;(instructions!$C$50/100),3,4))))),"")</f>
        <v/>
      </c>
      <c r="S146" s="71"/>
      <c r="T146" s="5"/>
      <c r="U146" s="61" t="str">
        <f>IFERROR(IF(ISBLANK(T146),"",IF(T146/instructions!$C$47&lt;(instructions!$C$53/100),0,IF(T146/instructions!$C$47&lt;(instructions!$C$52/100),1,IF(T146/instructions!$C$47&lt;(instructions!$C$51/100),2,IF(T146/instructions!$C$47&lt;(instructions!$C$50/100),3,4))))),"")</f>
        <v/>
      </c>
      <c r="V146" s="56" t="str">
        <f t="shared" si="8"/>
        <v/>
      </c>
      <c r="W146" s="57" t="str">
        <f t="shared" si="9"/>
        <v/>
      </c>
    </row>
    <row r="147" spans="1:23" ht="22" customHeight="1">
      <c r="A147" s="50" t="str">
        <f>IF(ISBLANK(H147),"",instructions!$C$26)</f>
        <v/>
      </c>
      <c r="B147" s="56" t="str">
        <f>IF(ISBLANK(H147),"",instructions!$C$28)</f>
        <v/>
      </c>
      <c r="C147" s="51" t="str">
        <f>IF(ISBLANK(H147),"",instructions!$C$30)</f>
        <v/>
      </c>
      <c r="D147" s="51" t="str">
        <f t="shared" si="10"/>
        <v/>
      </c>
      <c r="E147" s="52" t="str">
        <f>IF(ISBLANK(H147),"",instructions!$C$34)</f>
        <v/>
      </c>
      <c r="F147" s="52" t="str">
        <f>IF(ISBLANK(H147),"",instructions!$C$36)</f>
        <v/>
      </c>
      <c r="G147" s="52" t="str">
        <f t="shared" si="11"/>
        <v/>
      </c>
      <c r="H147" s="5"/>
      <c r="I147" s="5"/>
      <c r="J147" s="5"/>
      <c r="K147" s="5"/>
      <c r="L147" s="61" t="str">
        <f>IFERROR(IF(ISBLANK(K147),"",IF(K147/instructions!$C$44&lt;(instructions!$C$53/100),0,IF(K147/instructions!$C$44&lt;(instructions!$C$52/100),1,IF(K147/instructions!$C$44&lt;(instructions!$C$51/100),2,IF(K147/instructions!$C$44&lt;(instructions!$C$50/100),3,4))))),"")</f>
        <v/>
      </c>
      <c r="M147" s="71"/>
      <c r="N147" s="5"/>
      <c r="O147" s="61" t="str">
        <f>IFERROR(IF(ISBLANK(N147),"",IF(N147/instructions!$C$45&lt;(instructions!$C$53/100),0,IF(N147/instructions!$C$45&lt;(instructions!$C$52/100),1,IF(N147/instructions!$C$45&lt;(instructions!$C$51/100),2,IF(N147/instructions!$C$45&lt;(instructions!$C$50/100),3,4))))),"")</f>
        <v/>
      </c>
      <c r="P147" s="71"/>
      <c r="Q147" s="5"/>
      <c r="R147" s="61" t="str">
        <f>IFERROR(IF(ISBLANK(Q147),"",IF(Q147/instructions!$C$46&lt;(instructions!$C$53/100),0,IF(Q147/instructions!$C$46&lt;(instructions!$C$52/100),1,IF(Q147/instructions!$C$46&lt;(instructions!$C$51/100),2,IF(Q147/instructions!$C$46&lt;(instructions!$C$50/100),3,4))))),"")</f>
        <v/>
      </c>
      <c r="S147" s="71"/>
      <c r="T147" s="5"/>
      <c r="U147" s="61" t="str">
        <f>IFERROR(IF(ISBLANK(T147),"",IF(T147/instructions!$C$47&lt;(instructions!$C$53/100),0,IF(T147/instructions!$C$47&lt;(instructions!$C$52/100),1,IF(T147/instructions!$C$47&lt;(instructions!$C$51/100),2,IF(T147/instructions!$C$47&lt;(instructions!$C$50/100),3,4))))),"")</f>
        <v/>
      </c>
      <c r="V147" s="56" t="str">
        <f t="shared" si="8"/>
        <v/>
      </c>
      <c r="W147" s="57" t="str">
        <f t="shared" si="9"/>
        <v/>
      </c>
    </row>
    <row r="148" spans="1:23" ht="22" customHeight="1">
      <c r="A148" s="50" t="str">
        <f>IF(ISBLANK(H148),"",instructions!$C$26)</f>
        <v/>
      </c>
      <c r="B148" s="56" t="str">
        <f>IF(ISBLANK(H148),"",instructions!$C$28)</f>
        <v/>
      </c>
      <c r="C148" s="51" t="str">
        <f>IF(ISBLANK(H148),"",instructions!$C$30)</f>
        <v/>
      </c>
      <c r="D148" s="51" t="str">
        <f t="shared" si="10"/>
        <v/>
      </c>
      <c r="E148" s="52" t="str">
        <f>IF(ISBLANK(H148),"",instructions!$C$34)</f>
        <v/>
      </c>
      <c r="F148" s="52" t="str">
        <f>IF(ISBLANK(H148),"",instructions!$C$36)</f>
        <v/>
      </c>
      <c r="G148" s="52" t="str">
        <f t="shared" si="11"/>
        <v/>
      </c>
      <c r="H148" s="5"/>
      <c r="I148" s="5"/>
      <c r="J148" s="5"/>
      <c r="K148" s="5"/>
      <c r="L148" s="61" t="str">
        <f>IFERROR(IF(ISBLANK(K148),"",IF(K148/instructions!$C$44&lt;(instructions!$C$53/100),0,IF(K148/instructions!$C$44&lt;(instructions!$C$52/100),1,IF(K148/instructions!$C$44&lt;(instructions!$C$51/100),2,IF(K148/instructions!$C$44&lt;(instructions!$C$50/100),3,4))))),"")</f>
        <v/>
      </c>
      <c r="M148" s="71"/>
      <c r="N148" s="5"/>
      <c r="O148" s="61" t="str">
        <f>IFERROR(IF(ISBLANK(N148),"",IF(N148/instructions!$C$45&lt;(instructions!$C$53/100),0,IF(N148/instructions!$C$45&lt;(instructions!$C$52/100),1,IF(N148/instructions!$C$45&lt;(instructions!$C$51/100),2,IF(N148/instructions!$C$45&lt;(instructions!$C$50/100),3,4))))),"")</f>
        <v/>
      </c>
      <c r="P148" s="71"/>
      <c r="Q148" s="5"/>
      <c r="R148" s="61" t="str">
        <f>IFERROR(IF(ISBLANK(Q148),"",IF(Q148/instructions!$C$46&lt;(instructions!$C$53/100),0,IF(Q148/instructions!$C$46&lt;(instructions!$C$52/100),1,IF(Q148/instructions!$C$46&lt;(instructions!$C$51/100),2,IF(Q148/instructions!$C$46&lt;(instructions!$C$50/100),3,4))))),"")</f>
        <v/>
      </c>
      <c r="S148" s="71"/>
      <c r="T148" s="5"/>
      <c r="U148" s="61" t="str">
        <f>IFERROR(IF(ISBLANK(T148),"",IF(T148/instructions!$C$47&lt;(instructions!$C$53/100),0,IF(T148/instructions!$C$47&lt;(instructions!$C$52/100),1,IF(T148/instructions!$C$47&lt;(instructions!$C$51/100),2,IF(T148/instructions!$C$47&lt;(instructions!$C$50/100),3,4))))),"")</f>
        <v/>
      </c>
      <c r="V148" s="56" t="str">
        <f t="shared" si="8"/>
        <v/>
      </c>
      <c r="W148" s="57" t="str">
        <f t="shared" si="9"/>
        <v/>
      </c>
    </row>
    <row r="149" spans="1:23" ht="22" customHeight="1">
      <c r="A149" s="50" t="str">
        <f>IF(ISBLANK(H149),"",instructions!$C$26)</f>
        <v/>
      </c>
      <c r="B149" s="56" t="str">
        <f>IF(ISBLANK(H149),"",instructions!$C$28)</f>
        <v/>
      </c>
      <c r="C149" s="51" t="str">
        <f>IF(ISBLANK(H149),"",instructions!$C$30)</f>
        <v/>
      </c>
      <c r="D149" s="51" t="str">
        <f t="shared" si="10"/>
        <v/>
      </c>
      <c r="E149" s="52" t="str">
        <f>IF(ISBLANK(H149),"",instructions!$C$34)</f>
        <v/>
      </c>
      <c r="F149" s="52" t="str">
        <f>IF(ISBLANK(H149),"",instructions!$C$36)</f>
        <v/>
      </c>
      <c r="G149" s="52" t="str">
        <f t="shared" si="11"/>
        <v/>
      </c>
      <c r="H149" s="5"/>
      <c r="I149" s="5"/>
      <c r="J149" s="5"/>
      <c r="K149" s="5"/>
      <c r="L149" s="61" t="str">
        <f>IFERROR(IF(ISBLANK(K149),"",IF(K149/instructions!$C$44&lt;(instructions!$C$53/100),0,IF(K149/instructions!$C$44&lt;(instructions!$C$52/100),1,IF(K149/instructions!$C$44&lt;(instructions!$C$51/100),2,IF(K149/instructions!$C$44&lt;(instructions!$C$50/100),3,4))))),"")</f>
        <v/>
      </c>
      <c r="M149" s="71"/>
      <c r="N149" s="5"/>
      <c r="O149" s="61" t="str">
        <f>IFERROR(IF(ISBLANK(N149),"",IF(N149/instructions!$C$45&lt;(instructions!$C$53/100),0,IF(N149/instructions!$C$45&lt;(instructions!$C$52/100),1,IF(N149/instructions!$C$45&lt;(instructions!$C$51/100),2,IF(N149/instructions!$C$45&lt;(instructions!$C$50/100),3,4))))),"")</f>
        <v/>
      </c>
      <c r="P149" s="71"/>
      <c r="Q149" s="5"/>
      <c r="R149" s="61" t="str">
        <f>IFERROR(IF(ISBLANK(Q149),"",IF(Q149/instructions!$C$46&lt;(instructions!$C$53/100),0,IF(Q149/instructions!$C$46&lt;(instructions!$C$52/100),1,IF(Q149/instructions!$C$46&lt;(instructions!$C$51/100),2,IF(Q149/instructions!$C$46&lt;(instructions!$C$50/100),3,4))))),"")</f>
        <v/>
      </c>
      <c r="S149" s="71"/>
      <c r="T149" s="5"/>
      <c r="U149" s="61" t="str">
        <f>IFERROR(IF(ISBLANK(T149),"",IF(T149/instructions!$C$47&lt;(instructions!$C$53/100),0,IF(T149/instructions!$C$47&lt;(instructions!$C$52/100),1,IF(T149/instructions!$C$47&lt;(instructions!$C$51/100),2,IF(T149/instructions!$C$47&lt;(instructions!$C$50/100),3,4))))),"")</f>
        <v/>
      </c>
      <c r="V149" s="56" t="str">
        <f t="shared" si="8"/>
        <v/>
      </c>
      <c r="W149" s="57" t="str">
        <f t="shared" si="9"/>
        <v/>
      </c>
    </row>
    <row r="150" spans="1:23" ht="22" customHeight="1">
      <c r="A150" s="50" t="str">
        <f>IF(ISBLANK(H150),"",instructions!$C$26)</f>
        <v/>
      </c>
      <c r="B150" s="56" t="str">
        <f>IF(ISBLANK(H150),"",instructions!$C$28)</f>
        <v/>
      </c>
      <c r="C150" s="51" t="str">
        <f>IF(ISBLANK(H150),"",instructions!$C$30)</f>
        <v/>
      </c>
      <c r="D150" s="51" t="str">
        <f t="shared" si="10"/>
        <v/>
      </c>
      <c r="E150" s="52" t="str">
        <f>IF(ISBLANK(H150),"",instructions!$C$34)</f>
        <v/>
      </c>
      <c r="F150" s="52" t="str">
        <f>IF(ISBLANK(H150),"",instructions!$C$36)</f>
        <v/>
      </c>
      <c r="G150" s="52" t="str">
        <f t="shared" si="11"/>
        <v/>
      </c>
      <c r="H150" s="5"/>
      <c r="I150" s="5"/>
      <c r="J150" s="5"/>
      <c r="K150" s="5"/>
      <c r="L150" s="61" t="str">
        <f>IFERROR(IF(ISBLANK(K150),"",IF(K150/instructions!$C$44&lt;(instructions!$C$53/100),0,IF(K150/instructions!$C$44&lt;(instructions!$C$52/100),1,IF(K150/instructions!$C$44&lt;(instructions!$C$51/100),2,IF(K150/instructions!$C$44&lt;(instructions!$C$50/100),3,4))))),"")</f>
        <v/>
      </c>
      <c r="M150" s="71"/>
      <c r="N150" s="5"/>
      <c r="O150" s="61" t="str">
        <f>IFERROR(IF(ISBLANK(N150),"",IF(N150/instructions!$C$45&lt;(instructions!$C$53/100),0,IF(N150/instructions!$C$45&lt;(instructions!$C$52/100),1,IF(N150/instructions!$C$45&lt;(instructions!$C$51/100),2,IF(N150/instructions!$C$45&lt;(instructions!$C$50/100),3,4))))),"")</f>
        <v/>
      </c>
      <c r="P150" s="71"/>
      <c r="Q150" s="5"/>
      <c r="R150" s="61" t="str">
        <f>IFERROR(IF(ISBLANK(Q150),"",IF(Q150/instructions!$C$46&lt;(instructions!$C$53/100),0,IF(Q150/instructions!$C$46&lt;(instructions!$C$52/100),1,IF(Q150/instructions!$C$46&lt;(instructions!$C$51/100),2,IF(Q150/instructions!$C$46&lt;(instructions!$C$50/100),3,4))))),"")</f>
        <v/>
      </c>
      <c r="S150" s="71"/>
      <c r="T150" s="5"/>
      <c r="U150" s="61" t="str">
        <f>IFERROR(IF(ISBLANK(T150),"",IF(T150/instructions!$C$47&lt;(instructions!$C$53/100),0,IF(T150/instructions!$C$47&lt;(instructions!$C$52/100),1,IF(T150/instructions!$C$47&lt;(instructions!$C$51/100),2,IF(T150/instructions!$C$47&lt;(instructions!$C$50/100),3,4))))),"")</f>
        <v/>
      </c>
      <c r="V150" s="56" t="str">
        <f t="shared" si="8"/>
        <v/>
      </c>
      <c r="W150" s="57" t="str">
        <f t="shared" si="9"/>
        <v/>
      </c>
    </row>
    <row r="151" spans="1:23" ht="22" customHeight="1">
      <c r="A151" s="50" t="str">
        <f>IF(ISBLANK(H151),"",instructions!$C$26)</f>
        <v/>
      </c>
      <c r="B151" s="56" t="str">
        <f>IF(ISBLANK(H151),"",instructions!$C$28)</f>
        <v/>
      </c>
      <c r="C151" s="51" t="str">
        <f>IF(ISBLANK(H151),"",instructions!$C$30)</f>
        <v/>
      </c>
      <c r="D151" s="51" t="str">
        <f t="shared" si="10"/>
        <v/>
      </c>
      <c r="E151" s="52" t="str">
        <f>IF(ISBLANK(H151),"",instructions!$C$34)</f>
        <v/>
      </c>
      <c r="F151" s="52" t="str">
        <f>IF(ISBLANK(H151),"",instructions!$C$36)</f>
        <v/>
      </c>
      <c r="G151" s="52" t="str">
        <f t="shared" si="11"/>
        <v/>
      </c>
      <c r="H151" s="5"/>
      <c r="I151" s="5"/>
      <c r="J151" s="5"/>
      <c r="K151" s="5"/>
      <c r="L151" s="61" t="str">
        <f>IFERROR(IF(ISBLANK(K151),"",IF(K151/instructions!$C$44&lt;(instructions!$C$53/100),0,IF(K151/instructions!$C$44&lt;(instructions!$C$52/100),1,IF(K151/instructions!$C$44&lt;(instructions!$C$51/100),2,IF(K151/instructions!$C$44&lt;(instructions!$C$50/100),3,4))))),"")</f>
        <v/>
      </c>
      <c r="M151" s="71"/>
      <c r="N151" s="5"/>
      <c r="O151" s="61" t="str">
        <f>IFERROR(IF(ISBLANK(N151),"",IF(N151/instructions!$C$45&lt;(instructions!$C$53/100),0,IF(N151/instructions!$C$45&lt;(instructions!$C$52/100),1,IF(N151/instructions!$C$45&lt;(instructions!$C$51/100),2,IF(N151/instructions!$C$45&lt;(instructions!$C$50/100),3,4))))),"")</f>
        <v/>
      </c>
      <c r="P151" s="71"/>
      <c r="Q151" s="5"/>
      <c r="R151" s="61" t="str">
        <f>IFERROR(IF(ISBLANK(Q151),"",IF(Q151/instructions!$C$46&lt;(instructions!$C$53/100),0,IF(Q151/instructions!$C$46&lt;(instructions!$C$52/100),1,IF(Q151/instructions!$C$46&lt;(instructions!$C$51/100),2,IF(Q151/instructions!$C$46&lt;(instructions!$C$50/100),3,4))))),"")</f>
        <v/>
      </c>
      <c r="S151" s="71"/>
      <c r="T151" s="5"/>
      <c r="U151" s="61" t="str">
        <f>IFERROR(IF(ISBLANK(T151),"",IF(T151/instructions!$C$47&lt;(instructions!$C$53/100),0,IF(T151/instructions!$C$47&lt;(instructions!$C$52/100),1,IF(T151/instructions!$C$47&lt;(instructions!$C$51/100),2,IF(T151/instructions!$C$47&lt;(instructions!$C$50/100),3,4))))),"")</f>
        <v/>
      </c>
      <c r="V151" s="56" t="str">
        <f t="shared" si="8"/>
        <v/>
      </c>
      <c r="W151" s="57" t="str">
        <f t="shared" si="9"/>
        <v/>
      </c>
    </row>
    <row r="152" spans="1:23" ht="22" customHeight="1">
      <c r="A152" s="50" t="str">
        <f>IF(ISBLANK(H152),"",instructions!$C$26)</f>
        <v/>
      </c>
      <c r="B152" s="56" t="str">
        <f>IF(ISBLANK(H152),"",instructions!$C$28)</f>
        <v/>
      </c>
      <c r="C152" s="51" t="str">
        <f>IF(ISBLANK(H152),"",instructions!$C$30)</f>
        <v/>
      </c>
      <c r="D152" s="51" t="str">
        <f t="shared" si="10"/>
        <v/>
      </c>
      <c r="E152" s="52" t="str">
        <f>IF(ISBLANK(H152),"",instructions!$C$34)</f>
        <v/>
      </c>
      <c r="F152" s="52" t="str">
        <f>IF(ISBLANK(H152),"",instructions!$C$36)</f>
        <v/>
      </c>
      <c r="G152" s="52" t="str">
        <f t="shared" si="11"/>
        <v/>
      </c>
      <c r="H152" s="5"/>
      <c r="I152" s="5"/>
      <c r="J152" s="5"/>
      <c r="K152" s="5"/>
      <c r="L152" s="61" t="str">
        <f>IFERROR(IF(ISBLANK(K152),"",IF(K152/instructions!$C$44&lt;(instructions!$C$53/100),0,IF(K152/instructions!$C$44&lt;(instructions!$C$52/100),1,IF(K152/instructions!$C$44&lt;(instructions!$C$51/100),2,IF(K152/instructions!$C$44&lt;(instructions!$C$50/100),3,4))))),"")</f>
        <v/>
      </c>
      <c r="M152" s="71"/>
      <c r="N152" s="5"/>
      <c r="O152" s="61" t="str">
        <f>IFERROR(IF(ISBLANK(N152),"",IF(N152/instructions!$C$45&lt;(instructions!$C$53/100),0,IF(N152/instructions!$C$45&lt;(instructions!$C$52/100),1,IF(N152/instructions!$C$45&lt;(instructions!$C$51/100),2,IF(N152/instructions!$C$45&lt;(instructions!$C$50/100),3,4))))),"")</f>
        <v/>
      </c>
      <c r="P152" s="71"/>
      <c r="Q152" s="5"/>
      <c r="R152" s="61" t="str">
        <f>IFERROR(IF(ISBLANK(Q152),"",IF(Q152/instructions!$C$46&lt;(instructions!$C$53/100),0,IF(Q152/instructions!$C$46&lt;(instructions!$C$52/100),1,IF(Q152/instructions!$C$46&lt;(instructions!$C$51/100),2,IF(Q152/instructions!$C$46&lt;(instructions!$C$50/100),3,4))))),"")</f>
        <v/>
      </c>
      <c r="S152" s="71"/>
      <c r="T152" s="5"/>
      <c r="U152" s="61" t="str">
        <f>IFERROR(IF(ISBLANK(T152),"",IF(T152/instructions!$C$47&lt;(instructions!$C$53/100),0,IF(T152/instructions!$C$47&lt;(instructions!$C$52/100),1,IF(T152/instructions!$C$47&lt;(instructions!$C$51/100),2,IF(T152/instructions!$C$47&lt;(instructions!$C$50/100),3,4))))),"")</f>
        <v/>
      </c>
      <c r="V152" s="56" t="str">
        <f t="shared" si="8"/>
        <v/>
      </c>
      <c r="W152" s="57" t="str">
        <f t="shared" si="9"/>
        <v/>
      </c>
    </row>
    <row r="153" spans="1:23" ht="22" customHeight="1">
      <c r="A153" s="50" t="str">
        <f>IF(ISBLANK(H153),"",instructions!$C$26)</f>
        <v/>
      </c>
      <c r="B153" s="56" t="str">
        <f>IF(ISBLANK(H153),"",instructions!$C$28)</f>
        <v/>
      </c>
      <c r="C153" s="51" t="str">
        <f>IF(ISBLANK(H153),"",instructions!$C$30)</f>
        <v/>
      </c>
      <c r="D153" s="51" t="str">
        <f t="shared" si="10"/>
        <v/>
      </c>
      <c r="E153" s="52" t="str">
        <f>IF(ISBLANK(H153),"",instructions!$C$34)</f>
        <v/>
      </c>
      <c r="F153" s="52" t="str">
        <f>IF(ISBLANK(H153),"",instructions!$C$36)</f>
        <v/>
      </c>
      <c r="G153" s="52" t="str">
        <f t="shared" si="11"/>
        <v/>
      </c>
      <c r="H153" s="5"/>
      <c r="I153" s="5"/>
      <c r="J153" s="5"/>
      <c r="K153" s="5"/>
      <c r="L153" s="61" t="str">
        <f>IFERROR(IF(ISBLANK(K153),"",IF(K153/instructions!$C$44&lt;(instructions!$C$53/100),0,IF(K153/instructions!$C$44&lt;(instructions!$C$52/100),1,IF(K153/instructions!$C$44&lt;(instructions!$C$51/100),2,IF(K153/instructions!$C$44&lt;(instructions!$C$50/100),3,4))))),"")</f>
        <v/>
      </c>
      <c r="M153" s="71"/>
      <c r="N153" s="5"/>
      <c r="O153" s="61" t="str">
        <f>IFERROR(IF(ISBLANK(N153),"",IF(N153/instructions!$C$45&lt;(instructions!$C$53/100),0,IF(N153/instructions!$C$45&lt;(instructions!$C$52/100),1,IF(N153/instructions!$C$45&lt;(instructions!$C$51/100),2,IF(N153/instructions!$C$45&lt;(instructions!$C$50/100),3,4))))),"")</f>
        <v/>
      </c>
      <c r="P153" s="71"/>
      <c r="Q153" s="5"/>
      <c r="R153" s="61" t="str">
        <f>IFERROR(IF(ISBLANK(Q153),"",IF(Q153/instructions!$C$46&lt;(instructions!$C$53/100),0,IF(Q153/instructions!$C$46&lt;(instructions!$C$52/100),1,IF(Q153/instructions!$C$46&lt;(instructions!$C$51/100),2,IF(Q153/instructions!$C$46&lt;(instructions!$C$50/100),3,4))))),"")</f>
        <v/>
      </c>
      <c r="S153" s="71"/>
      <c r="T153" s="5"/>
      <c r="U153" s="61" t="str">
        <f>IFERROR(IF(ISBLANK(T153),"",IF(T153/instructions!$C$47&lt;(instructions!$C$53/100),0,IF(T153/instructions!$C$47&lt;(instructions!$C$52/100),1,IF(T153/instructions!$C$47&lt;(instructions!$C$51/100),2,IF(T153/instructions!$C$47&lt;(instructions!$C$50/100),3,4))))),"")</f>
        <v/>
      </c>
      <c r="V153" s="56" t="str">
        <f t="shared" si="8"/>
        <v/>
      </c>
      <c r="W153" s="57" t="str">
        <f t="shared" si="9"/>
        <v/>
      </c>
    </row>
    <row r="154" spans="1:23" ht="22" customHeight="1">
      <c r="A154" s="50" t="str">
        <f>IF(ISBLANK(H154),"",instructions!$C$26)</f>
        <v/>
      </c>
      <c r="B154" s="56" t="str">
        <f>IF(ISBLANK(H154),"",instructions!$C$28)</f>
        <v/>
      </c>
      <c r="C154" s="51" t="str">
        <f>IF(ISBLANK(H154),"",instructions!$C$30)</f>
        <v/>
      </c>
      <c r="D154" s="51" t="str">
        <f t="shared" si="10"/>
        <v/>
      </c>
      <c r="E154" s="52" t="str">
        <f>IF(ISBLANK(H154),"",instructions!$C$34)</f>
        <v/>
      </c>
      <c r="F154" s="52" t="str">
        <f>IF(ISBLANK(H154),"",instructions!$C$36)</f>
        <v/>
      </c>
      <c r="G154" s="52" t="str">
        <f t="shared" si="11"/>
        <v/>
      </c>
      <c r="H154" s="5"/>
      <c r="I154" s="5"/>
      <c r="J154" s="5"/>
      <c r="K154" s="5"/>
      <c r="L154" s="61" t="str">
        <f>IFERROR(IF(ISBLANK(K154),"",IF(K154/instructions!$C$44&lt;(instructions!$C$53/100),0,IF(K154/instructions!$C$44&lt;(instructions!$C$52/100),1,IF(K154/instructions!$C$44&lt;(instructions!$C$51/100),2,IF(K154/instructions!$C$44&lt;(instructions!$C$50/100),3,4))))),"")</f>
        <v/>
      </c>
      <c r="M154" s="71"/>
      <c r="N154" s="5"/>
      <c r="O154" s="61" t="str">
        <f>IFERROR(IF(ISBLANK(N154),"",IF(N154/instructions!$C$45&lt;(instructions!$C$53/100),0,IF(N154/instructions!$C$45&lt;(instructions!$C$52/100),1,IF(N154/instructions!$C$45&lt;(instructions!$C$51/100),2,IF(N154/instructions!$C$45&lt;(instructions!$C$50/100),3,4))))),"")</f>
        <v/>
      </c>
      <c r="P154" s="71"/>
      <c r="Q154" s="5"/>
      <c r="R154" s="61" t="str">
        <f>IFERROR(IF(ISBLANK(Q154),"",IF(Q154/instructions!$C$46&lt;(instructions!$C$53/100),0,IF(Q154/instructions!$C$46&lt;(instructions!$C$52/100),1,IF(Q154/instructions!$C$46&lt;(instructions!$C$51/100),2,IF(Q154/instructions!$C$46&lt;(instructions!$C$50/100),3,4))))),"")</f>
        <v/>
      </c>
      <c r="S154" s="71"/>
      <c r="T154" s="5"/>
      <c r="U154" s="61" t="str">
        <f>IFERROR(IF(ISBLANK(T154),"",IF(T154/instructions!$C$47&lt;(instructions!$C$53/100),0,IF(T154/instructions!$C$47&lt;(instructions!$C$52/100),1,IF(T154/instructions!$C$47&lt;(instructions!$C$51/100),2,IF(T154/instructions!$C$47&lt;(instructions!$C$50/100),3,4))))),"")</f>
        <v/>
      </c>
      <c r="V154" s="56" t="str">
        <f t="shared" si="8"/>
        <v/>
      </c>
      <c r="W154" s="57" t="str">
        <f t="shared" si="9"/>
        <v/>
      </c>
    </row>
    <row r="155" spans="1:23" ht="22" customHeight="1">
      <c r="A155" s="50" t="str">
        <f>IF(ISBLANK(H155),"",instructions!$C$26)</f>
        <v/>
      </c>
      <c r="B155" s="56" t="str">
        <f>IF(ISBLANK(H155),"",instructions!$C$28)</f>
        <v/>
      </c>
      <c r="C155" s="51" t="str">
        <f>IF(ISBLANK(H155),"",instructions!$C$30)</f>
        <v/>
      </c>
      <c r="D155" s="51" t="str">
        <f t="shared" si="10"/>
        <v/>
      </c>
      <c r="E155" s="52" t="str">
        <f>IF(ISBLANK(H155),"",instructions!$C$34)</f>
        <v/>
      </c>
      <c r="F155" s="52" t="str">
        <f>IF(ISBLANK(H155),"",instructions!$C$36)</f>
        <v/>
      </c>
      <c r="G155" s="52" t="str">
        <f t="shared" si="11"/>
        <v/>
      </c>
      <c r="H155" s="5"/>
      <c r="I155" s="5"/>
      <c r="J155" s="5"/>
      <c r="K155" s="5"/>
      <c r="L155" s="61" t="str">
        <f>IFERROR(IF(ISBLANK(K155),"",IF(K155/instructions!$C$44&lt;(instructions!$C$53/100),0,IF(K155/instructions!$C$44&lt;(instructions!$C$52/100),1,IF(K155/instructions!$C$44&lt;(instructions!$C$51/100),2,IF(K155/instructions!$C$44&lt;(instructions!$C$50/100),3,4))))),"")</f>
        <v/>
      </c>
      <c r="M155" s="71"/>
      <c r="N155" s="5"/>
      <c r="O155" s="61" t="str">
        <f>IFERROR(IF(ISBLANK(N155),"",IF(N155/instructions!$C$45&lt;(instructions!$C$53/100),0,IF(N155/instructions!$C$45&lt;(instructions!$C$52/100),1,IF(N155/instructions!$C$45&lt;(instructions!$C$51/100),2,IF(N155/instructions!$C$45&lt;(instructions!$C$50/100),3,4))))),"")</f>
        <v/>
      </c>
      <c r="P155" s="71"/>
      <c r="Q155" s="5"/>
      <c r="R155" s="61" t="str">
        <f>IFERROR(IF(ISBLANK(Q155),"",IF(Q155/instructions!$C$46&lt;(instructions!$C$53/100),0,IF(Q155/instructions!$C$46&lt;(instructions!$C$52/100),1,IF(Q155/instructions!$C$46&lt;(instructions!$C$51/100),2,IF(Q155/instructions!$C$46&lt;(instructions!$C$50/100),3,4))))),"")</f>
        <v/>
      </c>
      <c r="S155" s="71"/>
      <c r="T155" s="5"/>
      <c r="U155" s="61" t="str">
        <f>IFERROR(IF(ISBLANK(T155),"",IF(T155/instructions!$C$47&lt;(instructions!$C$53/100),0,IF(T155/instructions!$C$47&lt;(instructions!$C$52/100),1,IF(T155/instructions!$C$47&lt;(instructions!$C$51/100),2,IF(T155/instructions!$C$47&lt;(instructions!$C$50/100),3,4))))),"")</f>
        <v/>
      </c>
      <c r="V155" s="56" t="str">
        <f t="shared" si="8"/>
        <v/>
      </c>
      <c r="W155" s="57" t="str">
        <f t="shared" si="9"/>
        <v/>
      </c>
    </row>
    <row r="156" spans="1:23" ht="22" customHeight="1">
      <c r="A156" s="50" t="str">
        <f>IF(ISBLANK(H156),"",instructions!$C$26)</f>
        <v/>
      </c>
      <c r="B156" s="56" t="str">
        <f>IF(ISBLANK(H156),"",instructions!$C$28)</f>
        <v/>
      </c>
      <c r="C156" s="51" t="str">
        <f>IF(ISBLANK(H156),"",instructions!$C$30)</f>
        <v/>
      </c>
      <c r="D156" s="51" t="str">
        <f t="shared" si="10"/>
        <v/>
      </c>
      <c r="E156" s="52" t="str">
        <f>IF(ISBLANK(H156),"",instructions!$C$34)</f>
        <v/>
      </c>
      <c r="F156" s="52" t="str">
        <f>IF(ISBLANK(H156),"",instructions!$C$36)</f>
        <v/>
      </c>
      <c r="G156" s="52" t="str">
        <f t="shared" si="11"/>
        <v/>
      </c>
      <c r="H156" s="5"/>
      <c r="I156" s="5"/>
      <c r="J156" s="5"/>
      <c r="K156" s="5"/>
      <c r="L156" s="61" t="str">
        <f>IFERROR(IF(ISBLANK(K156),"",IF(K156/instructions!$C$44&lt;(instructions!$C$53/100),0,IF(K156/instructions!$C$44&lt;(instructions!$C$52/100),1,IF(K156/instructions!$C$44&lt;(instructions!$C$51/100),2,IF(K156/instructions!$C$44&lt;(instructions!$C$50/100),3,4))))),"")</f>
        <v/>
      </c>
      <c r="M156" s="71"/>
      <c r="N156" s="5"/>
      <c r="O156" s="61" t="str">
        <f>IFERROR(IF(ISBLANK(N156),"",IF(N156/instructions!$C$45&lt;(instructions!$C$53/100),0,IF(N156/instructions!$C$45&lt;(instructions!$C$52/100),1,IF(N156/instructions!$C$45&lt;(instructions!$C$51/100),2,IF(N156/instructions!$C$45&lt;(instructions!$C$50/100),3,4))))),"")</f>
        <v/>
      </c>
      <c r="P156" s="71"/>
      <c r="Q156" s="5"/>
      <c r="R156" s="61" t="str">
        <f>IFERROR(IF(ISBLANK(Q156),"",IF(Q156/instructions!$C$46&lt;(instructions!$C$53/100),0,IF(Q156/instructions!$C$46&lt;(instructions!$C$52/100),1,IF(Q156/instructions!$C$46&lt;(instructions!$C$51/100),2,IF(Q156/instructions!$C$46&lt;(instructions!$C$50/100),3,4))))),"")</f>
        <v/>
      </c>
      <c r="S156" s="71"/>
      <c r="T156" s="5"/>
      <c r="U156" s="61" t="str">
        <f>IFERROR(IF(ISBLANK(T156),"",IF(T156/instructions!$C$47&lt;(instructions!$C$53/100),0,IF(T156/instructions!$C$47&lt;(instructions!$C$52/100),1,IF(T156/instructions!$C$47&lt;(instructions!$C$51/100),2,IF(T156/instructions!$C$47&lt;(instructions!$C$50/100),3,4))))),"")</f>
        <v/>
      </c>
      <c r="V156" s="56" t="str">
        <f t="shared" si="8"/>
        <v/>
      </c>
      <c r="W156" s="57" t="str">
        <f t="shared" si="9"/>
        <v/>
      </c>
    </row>
    <row r="157" spans="1:23" ht="22" customHeight="1">
      <c r="A157" s="50" t="str">
        <f>IF(ISBLANK(H157),"",instructions!$C$26)</f>
        <v/>
      </c>
      <c r="B157" s="56" t="str">
        <f>IF(ISBLANK(H157),"",instructions!$C$28)</f>
        <v/>
      </c>
      <c r="C157" s="51" t="str">
        <f>IF(ISBLANK(H157),"",instructions!$C$30)</f>
        <v/>
      </c>
      <c r="D157" s="51" t="str">
        <f t="shared" si="10"/>
        <v/>
      </c>
      <c r="E157" s="52" t="str">
        <f>IF(ISBLANK(H157),"",instructions!$C$34)</f>
        <v/>
      </c>
      <c r="F157" s="52" t="str">
        <f>IF(ISBLANK(H157),"",instructions!$C$36)</f>
        <v/>
      </c>
      <c r="G157" s="52" t="str">
        <f t="shared" si="11"/>
        <v/>
      </c>
      <c r="H157" s="5"/>
      <c r="I157" s="5"/>
      <c r="J157" s="5"/>
      <c r="K157" s="5"/>
      <c r="L157" s="61" t="str">
        <f>IFERROR(IF(ISBLANK(K157),"",IF(K157/instructions!$C$44&lt;(instructions!$C$53/100),0,IF(K157/instructions!$C$44&lt;(instructions!$C$52/100),1,IF(K157/instructions!$C$44&lt;(instructions!$C$51/100),2,IF(K157/instructions!$C$44&lt;(instructions!$C$50/100),3,4))))),"")</f>
        <v/>
      </c>
      <c r="M157" s="71"/>
      <c r="N157" s="5"/>
      <c r="O157" s="61" t="str">
        <f>IFERROR(IF(ISBLANK(N157),"",IF(N157/instructions!$C$45&lt;(instructions!$C$53/100),0,IF(N157/instructions!$C$45&lt;(instructions!$C$52/100),1,IF(N157/instructions!$C$45&lt;(instructions!$C$51/100),2,IF(N157/instructions!$C$45&lt;(instructions!$C$50/100),3,4))))),"")</f>
        <v/>
      </c>
      <c r="P157" s="71"/>
      <c r="Q157" s="5"/>
      <c r="R157" s="61" t="str">
        <f>IFERROR(IF(ISBLANK(Q157),"",IF(Q157/instructions!$C$46&lt;(instructions!$C$53/100),0,IF(Q157/instructions!$C$46&lt;(instructions!$C$52/100),1,IF(Q157/instructions!$C$46&lt;(instructions!$C$51/100),2,IF(Q157/instructions!$C$46&lt;(instructions!$C$50/100),3,4))))),"")</f>
        <v/>
      </c>
      <c r="S157" s="71"/>
      <c r="T157" s="5"/>
      <c r="U157" s="61" t="str">
        <f>IFERROR(IF(ISBLANK(T157),"",IF(T157/instructions!$C$47&lt;(instructions!$C$53/100),0,IF(T157/instructions!$C$47&lt;(instructions!$C$52/100),1,IF(T157/instructions!$C$47&lt;(instructions!$C$51/100),2,IF(T157/instructions!$C$47&lt;(instructions!$C$50/100),3,4))))),"")</f>
        <v/>
      </c>
      <c r="V157" s="56" t="str">
        <f t="shared" si="8"/>
        <v/>
      </c>
      <c r="W157" s="57" t="str">
        <f t="shared" si="9"/>
        <v/>
      </c>
    </row>
    <row r="158" spans="1:23" ht="22" customHeight="1">
      <c r="A158" s="50" t="str">
        <f>IF(ISBLANK(H158),"",instructions!$C$26)</f>
        <v/>
      </c>
      <c r="B158" s="56" t="str">
        <f>IF(ISBLANK(H158),"",instructions!$C$28)</f>
        <v/>
      </c>
      <c r="C158" s="51" t="str">
        <f>IF(ISBLANK(H158),"",instructions!$C$30)</f>
        <v/>
      </c>
      <c r="D158" s="51" t="str">
        <f t="shared" si="10"/>
        <v/>
      </c>
      <c r="E158" s="52" t="str">
        <f>IF(ISBLANK(H158),"",instructions!$C$34)</f>
        <v/>
      </c>
      <c r="F158" s="52" t="str">
        <f>IF(ISBLANK(H158),"",instructions!$C$36)</f>
        <v/>
      </c>
      <c r="G158" s="52" t="str">
        <f t="shared" si="11"/>
        <v/>
      </c>
      <c r="H158" s="5"/>
      <c r="I158" s="5"/>
      <c r="J158" s="5"/>
      <c r="K158" s="5"/>
      <c r="L158" s="61" t="str">
        <f>IFERROR(IF(ISBLANK(K158),"",IF(K158/instructions!$C$44&lt;(instructions!$C$53/100),0,IF(K158/instructions!$C$44&lt;(instructions!$C$52/100),1,IF(K158/instructions!$C$44&lt;(instructions!$C$51/100),2,IF(K158/instructions!$C$44&lt;(instructions!$C$50/100),3,4))))),"")</f>
        <v/>
      </c>
      <c r="M158" s="71"/>
      <c r="N158" s="5"/>
      <c r="O158" s="61" t="str">
        <f>IFERROR(IF(ISBLANK(N158),"",IF(N158/instructions!$C$45&lt;(instructions!$C$53/100),0,IF(N158/instructions!$C$45&lt;(instructions!$C$52/100),1,IF(N158/instructions!$C$45&lt;(instructions!$C$51/100),2,IF(N158/instructions!$C$45&lt;(instructions!$C$50/100),3,4))))),"")</f>
        <v/>
      </c>
      <c r="P158" s="71"/>
      <c r="Q158" s="5"/>
      <c r="R158" s="61" t="str">
        <f>IFERROR(IF(ISBLANK(Q158),"",IF(Q158/instructions!$C$46&lt;(instructions!$C$53/100),0,IF(Q158/instructions!$C$46&lt;(instructions!$C$52/100),1,IF(Q158/instructions!$C$46&lt;(instructions!$C$51/100),2,IF(Q158/instructions!$C$46&lt;(instructions!$C$50/100),3,4))))),"")</f>
        <v/>
      </c>
      <c r="S158" s="71"/>
      <c r="T158" s="5"/>
      <c r="U158" s="61" t="str">
        <f>IFERROR(IF(ISBLANK(T158),"",IF(T158/instructions!$C$47&lt;(instructions!$C$53/100),0,IF(T158/instructions!$C$47&lt;(instructions!$C$52/100),1,IF(T158/instructions!$C$47&lt;(instructions!$C$51/100),2,IF(T158/instructions!$C$47&lt;(instructions!$C$50/100),3,4))))),"")</f>
        <v/>
      </c>
      <c r="V158" s="56" t="str">
        <f t="shared" si="8"/>
        <v/>
      </c>
      <c r="W158" s="57" t="str">
        <f t="shared" si="9"/>
        <v/>
      </c>
    </row>
    <row r="159" spans="1:23" ht="22" customHeight="1">
      <c r="A159" s="50" t="str">
        <f>IF(ISBLANK(H159),"",instructions!$C$26)</f>
        <v/>
      </c>
      <c r="B159" s="56" t="str">
        <f>IF(ISBLANK(H159),"",instructions!$C$28)</f>
        <v/>
      </c>
      <c r="C159" s="51" t="str">
        <f>IF(ISBLANK(H159),"",instructions!$C$30)</f>
        <v/>
      </c>
      <c r="D159" s="51" t="str">
        <f t="shared" si="10"/>
        <v/>
      </c>
      <c r="E159" s="52" t="str">
        <f>IF(ISBLANK(H159),"",instructions!$C$34)</f>
        <v/>
      </c>
      <c r="F159" s="52" t="str">
        <f>IF(ISBLANK(H159),"",instructions!$C$36)</f>
        <v/>
      </c>
      <c r="G159" s="52" t="str">
        <f t="shared" si="11"/>
        <v/>
      </c>
      <c r="H159" s="5"/>
      <c r="I159" s="5"/>
      <c r="J159" s="5"/>
      <c r="K159" s="5"/>
      <c r="L159" s="61" t="str">
        <f>IFERROR(IF(ISBLANK(K159),"",IF(K159/instructions!$C$44&lt;(instructions!$C$53/100),0,IF(K159/instructions!$C$44&lt;(instructions!$C$52/100),1,IF(K159/instructions!$C$44&lt;(instructions!$C$51/100),2,IF(K159/instructions!$C$44&lt;(instructions!$C$50/100),3,4))))),"")</f>
        <v/>
      </c>
      <c r="M159" s="71"/>
      <c r="N159" s="5"/>
      <c r="O159" s="61" t="str">
        <f>IFERROR(IF(ISBLANK(N159),"",IF(N159/instructions!$C$45&lt;(instructions!$C$53/100),0,IF(N159/instructions!$C$45&lt;(instructions!$C$52/100),1,IF(N159/instructions!$C$45&lt;(instructions!$C$51/100),2,IF(N159/instructions!$C$45&lt;(instructions!$C$50/100),3,4))))),"")</f>
        <v/>
      </c>
      <c r="P159" s="71"/>
      <c r="Q159" s="5"/>
      <c r="R159" s="61" t="str">
        <f>IFERROR(IF(ISBLANK(Q159),"",IF(Q159/instructions!$C$46&lt;(instructions!$C$53/100),0,IF(Q159/instructions!$C$46&lt;(instructions!$C$52/100),1,IF(Q159/instructions!$C$46&lt;(instructions!$C$51/100),2,IF(Q159/instructions!$C$46&lt;(instructions!$C$50/100),3,4))))),"")</f>
        <v/>
      </c>
      <c r="S159" s="71"/>
      <c r="T159" s="5"/>
      <c r="U159" s="61" t="str">
        <f>IFERROR(IF(ISBLANK(T159),"",IF(T159/instructions!$C$47&lt;(instructions!$C$53/100),0,IF(T159/instructions!$C$47&lt;(instructions!$C$52/100),1,IF(T159/instructions!$C$47&lt;(instructions!$C$51/100),2,IF(T159/instructions!$C$47&lt;(instructions!$C$50/100),3,4))))),"")</f>
        <v/>
      </c>
      <c r="V159" s="56" t="str">
        <f t="shared" si="8"/>
        <v/>
      </c>
      <c r="W159" s="57" t="str">
        <f t="shared" si="9"/>
        <v/>
      </c>
    </row>
    <row r="160" spans="1:23" ht="22" customHeight="1">
      <c r="A160" s="50" t="str">
        <f>IF(ISBLANK(H160),"",instructions!$C$26)</f>
        <v/>
      </c>
      <c r="B160" s="56" t="str">
        <f>IF(ISBLANK(H160),"",instructions!$C$28)</f>
        <v/>
      </c>
      <c r="C160" s="51" t="str">
        <f>IF(ISBLANK(H160),"",instructions!$C$30)</f>
        <v/>
      </c>
      <c r="D160" s="51" t="str">
        <f t="shared" si="10"/>
        <v/>
      </c>
      <c r="E160" s="52" t="str">
        <f>IF(ISBLANK(H160),"",instructions!$C$34)</f>
        <v/>
      </c>
      <c r="F160" s="52" t="str">
        <f>IF(ISBLANK(H160),"",instructions!$C$36)</f>
        <v/>
      </c>
      <c r="G160" s="52" t="str">
        <f t="shared" si="11"/>
        <v/>
      </c>
      <c r="H160" s="5"/>
      <c r="I160" s="5"/>
      <c r="J160" s="5"/>
      <c r="K160" s="5"/>
      <c r="L160" s="61" t="str">
        <f>IFERROR(IF(ISBLANK(K160),"",IF(K160/instructions!$C$44&lt;(instructions!$C$53/100),0,IF(K160/instructions!$C$44&lt;(instructions!$C$52/100),1,IF(K160/instructions!$C$44&lt;(instructions!$C$51/100),2,IF(K160/instructions!$C$44&lt;(instructions!$C$50/100),3,4))))),"")</f>
        <v/>
      </c>
      <c r="M160" s="71"/>
      <c r="N160" s="5"/>
      <c r="O160" s="61" t="str">
        <f>IFERROR(IF(ISBLANK(N160),"",IF(N160/instructions!$C$45&lt;(instructions!$C$53/100),0,IF(N160/instructions!$C$45&lt;(instructions!$C$52/100),1,IF(N160/instructions!$C$45&lt;(instructions!$C$51/100),2,IF(N160/instructions!$C$45&lt;(instructions!$C$50/100),3,4))))),"")</f>
        <v/>
      </c>
      <c r="P160" s="71"/>
      <c r="Q160" s="5"/>
      <c r="R160" s="61" t="str">
        <f>IFERROR(IF(ISBLANK(Q160),"",IF(Q160/instructions!$C$46&lt;(instructions!$C$53/100),0,IF(Q160/instructions!$C$46&lt;(instructions!$C$52/100),1,IF(Q160/instructions!$C$46&lt;(instructions!$C$51/100),2,IF(Q160/instructions!$C$46&lt;(instructions!$C$50/100),3,4))))),"")</f>
        <v/>
      </c>
      <c r="S160" s="71"/>
      <c r="T160" s="5"/>
      <c r="U160" s="61" t="str">
        <f>IFERROR(IF(ISBLANK(T160),"",IF(T160/instructions!$C$47&lt;(instructions!$C$53/100),0,IF(T160/instructions!$C$47&lt;(instructions!$C$52/100),1,IF(T160/instructions!$C$47&lt;(instructions!$C$51/100),2,IF(T160/instructions!$C$47&lt;(instructions!$C$50/100),3,4))))),"")</f>
        <v/>
      </c>
      <c r="V160" s="56" t="str">
        <f t="shared" si="8"/>
        <v/>
      </c>
      <c r="W160" s="57" t="str">
        <f t="shared" si="9"/>
        <v/>
      </c>
    </row>
    <row r="161" spans="1:23" ht="22" customHeight="1">
      <c r="A161" s="50" t="str">
        <f>IF(ISBLANK(H161),"",instructions!$C$26)</f>
        <v/>
      </c>
      <c r="B161" s="56" t="str">
        <f>IF(ISBLANK(H161),"",instructions!$C$28)</f>
        <v/>
      </c>
      <c r="C161" s="51" t="str">
        <f>IF(ISBLANK(H161),"",instructions!$C$30)</f>
        <v/>
      </c>
      <c r="D161" s="51" t="str">
        <f t="shared" si="10"/>
        <v/>
      </c>
      <c r="E161" s="52" t="str">
        <f>IF(ISBLANK(H161),"",instructions!$C$34)</f>
        <v/>
      </c>
      <c r="F161" s="52" t="str">
        <f>IF(ISBLANK(H161),"",instructions!$C$36)</f>
        <v/>
      </c>
      <c r="G161" s="52" t="str">
        <f t="shared" si="11"/>
        <v/>
      </c>
      <c r="H161" s="5"/>
      <c r="I161" s="5"/>
      <c r="J161" s="5"/>
      <c r="K161" s="5"/>
      <c r="L161" s="61" t="str">
        <f>IFERROR(IF(ISBLANK(K161),"",IF(K161/instructions!$C$44&lt;(instructions!$C$53/100),0,IF(K161/instructions!$C$44&lt;(instructions!$C$52/100),1,IF(K161/instructions!$C$44&lt;(instructions!$C$51/100),2,IF(K161/instructions!$C$44&lt;(instructions!$C$50/100),3,4))))),"")</f>
        <v/>
      </c>
      <c r="M161" s="71"/>
      <c r="N161" s="5"/>
      <c r="O161" s="61" t="str">
        <f>IFERROR(IF(ISBLANK(N161),"",IF(N161/instructions!$C$45&lt;(instructions!$C$53/100),0,IF(N161/instructions!$C$45&lt;(instructions!$C$52/100),1,IF(N161/instructions!$C$45&lt;(instructions!$C$51/100),2,IF(N161/instructions!$C$45&lt;(instructions!$C$50/100),3,4))))),"")</f>
        <v/>
      </c>
      <c r="P161" s="71"/>
      <c r="Q161" s="5"/>
      <c r="R161" s="61" t="str">
        <f>IFERROR(IF(ISBLANK(Q161),"",IF(Q161/instructions!$C$46&lt;(instructions!$C$53/100),0,IF(Q161/instructions!$C$46&lt;(instructions!$C$52/100),1,IF(Q161/instructions!$C$46&lt;(instructions!$C$51/100),2,IF(Q161/instructions!$C$46&lt;(instructions!$C$50/100),3,4))))),"")</f>
        <v/>
      </c>
      <c r="S161" s="71"/>
      <c r="T161" s="5"/>
      <c r="U161" s="61" t="str">
        <f>IFERROR(IF(ISBLANK(T161),"",IF(T161/instructions!$C$47&lt;(instructions!$C$53/100),0,IF(T161/instructions!$C$47&lt;(instructions!$C$52/100),1,IF(T161/instructions!$C$47&lt;(instructions!$C$51/100),2,IF(T161/instructions!$C$47&lt;(instructions!$C$50/100),3,4))))),"")</f>
        <v/>
      </c>
      <c r="V161" s="56" t="str">
        <f t="shared" si="8"/>
        <v/>
      </c>
      <c r="W161" s="57" t="str">
        <f t="shared" si="9"/>
        <v/>
      </c>
    </row>
    <row r="162" spans="1:23" ht="22" customHeight="1">
      <c r="A162" s="50" t="str">
        <f>IF(ISBLANK(H162),"",instructions!$C$26)</f>
        <v/>
      </c>
      <c r="B162" s="56" t="str">
        <f>IF(ISBLANK(H162),"",instructions!$C$28)</f>
        <v/>
      </c>
      <c r="C162" s="51" t="str">
        <f>IF(ISBLANK(H162),"",instructions!$C$30)</f>
        <v/>
      </c>
      <c r="D162" s="51" t="str">
        <f t="shared" si="10"/>
        <v/>
      </c>
      <c r="E162" s="52" t="str">
        <f>IF(ISBLANK(H162),"",instructions!$C$34)</f>
        <v/>
      </c>
      <c r="F162" s="52" t="str">
        <f>IF(ISBLANK(H162),"",instructions!$C$36)</f>
        <v/>
      </c>
      <c r="G162" s="52" t="str">
        <f t="shared" si="11"/>
        <v/>
      </c>
      <c r="H162" s="5"/>
      <c r="I162" s="5"/>
      <c r="J162" s="5"/>
      <c r="K162" s="5"/>
      <c r="L162" s="61" t="str">
        <f>IFERROR(IF(ISBLANK(K162),"",IF(K162/instructions!$C$44&lt;(instructions!$C$53/100),0,IF(K162/instructions!$C$44&lt;(instructions!$C$52/100),1,IF(K162/instructions!$C$44&lt;(instructions!$C$51/100),2,IF(K162/instructions!$C$44&lt;(instructions!$C$50/100),3,4))))),"")</f>
        <v/>
      </c>
      <c r="M162" s="71"/>
      <c r="N162" s="5"/>
      <c r="O162" s="61" t="str">
        <f>IFERROR(IF(ISBLANK(N162),"",IF(N162/instructions!$C$45&lt;(instructions!$C$53/100),0,IF(N162/instructions!$C$45&lt;(instructions!$C$52/100),1,IF(N162/instructions!$C$45&lt;(instructions!$C$51/100),2,IF(N162/instructions!$C$45&lt;(instructions!$C$50/100),3,4))))),"")</f>
        <v/>
      </c>
      <c r="P162" s="71"/>
      <c r="Q162" s="5"/>
      <c r="R162" s="61" t="str">
        <f>IFERROR(IF(ISBLANK(Q162),"",IF(Q162/instructions!$C$46&lt;(instructions!$C$53/100),0,IF(Q162/instructions!$C$46&lt;(instructions!$C$52/100),1,IF(Q162/instructions!$C$46&lt;(instructions!$C$51/100),2,IF(Q162/instructions!$C$46&lt;(instructions!$C$50/100),3,4))))),"")</f>
        <v/>
      </c>
      <c r="S162" s="71"/>
      <c r="T162" s="5"/>
      <c r="U162" s="61" t="str">
        <f>IFERROR(IF(ISBLANK(T162),"",IF(T162/instructions!$C$47&lt;(instructions!$C$53/100),0,IF(T162/instructions!$C$47&lt;(instructions!$C$52/100),1,IF(T162/instructions!$C$47&lt;(instructions!$C$51/100),2,IF(T162/instructions!$C$47&lt;(instructions!$C$50/100),3,4))))),"")</f>
        <v/>
      </c>
      <c r="V162" s="56" t="str">
        <f t="shared" si="8"/>
        <v/>
      </c>
      <c r="W162" s="57" t="str">
        <f t="shared" si="9"/>
        <v/>
      </c>
    </row>
    <row r="163" spans="1:23" ht="22" customHeight="1">
      <c r="A163" s="50" t="str">
        <f>IF(ISBLANK(H163),"",instructions!$C$26)</f>
        <v/>
      </c>
      <c r="B163" s="56" t="str">
        <f>IF(ISBLANK(H163),"",instructions!$C$28)</f>
        <v/>
      </c>
      <c r="C163" s="51" t="str">
        <f>IF(ISBLANK(H163),"",instructions!$C$30)</f>
        <v/>
      </c>
      <c r="D163" s="51" t="str">
        <f t="shared" si="10"/>
        <v/>
      </c>
      <c r="E163" s="52" t="str">
        <f>IF(ISBLANK(H163),"",instructions!$C$34)</f>
        <v/>
      </c>
      <c r="F163" s="52" t="str">
        <f>IF(ISBLANK(H163),"",instructions!$C$36)</f>
        <v/>
      </c>
      <c r="G163" s="52" t="str">
        <f t="shared" si="11"/>
        <v/>
      </c>
      <c r="H163" s="5"/>
      <c r="I163" s="5"/>
      <c r="J163" s="5"/>
      <c r="K163" s="5"/>
      <c r="L163" s="61" t="str">
        <f>IFERROR(IF(ISBLANK(K163),"",IF(K163/instructions!$C$44&lt;(instructions!$C$53/100),0,IF(K163/instructions!$C$44&lt;(instructions!$C$52/100),1,IF(K163/instructions!$C$44&lt;(instructions!$C$51/100),2,IF(K163/instructions!$C$44&lt;(instructions!$C$50/100),3,4))))),"")</f>
        <v/>
      </c>
      <c r="M163" s="71"/>
      <c r="N163" s="5"/>
      <c r="O163" s="61" t="str">
        <f>IFERROR(IF(ISBLANK(N163),"",IF(N163/instructions!$C$45&lt;(instructions!$C$53/100),0,IF(N163/instructions!$C$45&lt;(instructions!$C$52/100),1,IF(N163/instructions!$C$45&lt;(instructions!$C$51/100),2,IF(N163/instructions!$C$45&lt;(instructions!$C$50/100),3,4))))),"")</f>
        <v/>
      </c>
      <c r="P163" s="71"/>
      <c r="Q163" s="5"/>
      <c r="R163" s="61" t="str">
        <f>IFERROR(IF(ISBLANK(Q163),"",IF(Q163/instructions!$C$46&lt;(instructions!$C$53/100),0,IF(Q163/instructions!$C$46&lt;(instructions!$C$52/100),1,IF(Q163/instructions!$C$46&lt;(instructions!$C$51/100),2,IF(Q163/instructions!$C$46&lt;(instructions!$C$50/100),3,4))))),"")</f>
        <v/>
      </c>
      <c r="S163" s="71"/>
      <c r="T163" s="5"/>
      <c r="U163" s="61" t="str">
        <f>IFERROR(IF(ISBLANK(T163),"",IF(T163/instructions!$C$47&lt;(instructions!$C$53/100),0,IF(T163/instructions!$C$47&lt;(instructions!$C$52/100),1,IF(T163/instructions!$C$47&lt;(instructions!$C$51/100),2,IF(T163/instructions!$C$47&lt;(instructions!$C$50/100),3,4))))),"")</f>
        <v/>
      </c>
      <c r="V163" s="56" t="str">
        <f t="shared" si="8"/>
        <v/>
      </c>
      <c r="W163" s="57" t="str">
        <f t="shared" si="9"/>
        <v/>
      </c>
    </row>
    <row r="164" spans="1:23" ht="22" customHeight="1">
      <c r="A164" s="50" t="str">
        <f>IF(ISBLANK(H164),"",instructions!$C$26)</f>
        <v/>
      </c>
      <c r="B164" s="56" t="str">
        <f>IF(ISBLANK(H164),"",instructions!$C$28)</f>
        <v/>
      </c>
      <c r="C164" s="51" t="str">
        <f>IF(ISBLANK(H164),"",instructions!$C$30)</f>
        <v/>
      </c>
      <c r="D164" s="51" t="str">
        <f t="shared" si="10"/>
        <v/>
      </c>
      <c r="E164" s="52" t="str">
        <f>IF(ISBLANK(H164),"",instructions!$C$34)</f>
        <v/>
      </c>
      <c r="F164" s="52" t="str">
        <f>IF(ISBLANK(H164),"",instructions!$C$36)</f>
        <v/>
      </c>
      <c r="G164" s="52" t="str">
        <f t="shared" si="11"/>
        <v/>
      </c>
      <c r="H164" s="5"/>
      <c r="I164" s="5"/>
      <c r="J164" s="5"/>
      <c r="K164" s="5"/>
      <c r="L164" s="61" t="str">
        <f>IFERROR(IF(ISBLANK(K164),"",IF(K164/instructions!$C$44&lt;(instructions!$C$53/100),0,IF(K164/instructions!$C$44&lt;(instructions!$C$52/100),1,IF(K164/instructions!$C$44&lt;(instructions!$C$51/100),2,IF(K164/instructions!$C$44&lt;(instructions!$C$50/100),3,4))))),"")</f>
        <v/>
      </c>
      <c r="M164" s="71"/>
      <c r="N164" s="5"/>
      <c r="O164" s="61" t="str">
        <f>IFERROR(IF(ISBLANK(N164),"",IF(N164/instructions!$C$45&lt;(instructions!$C$53/100),0,IF(N164/instructions!$C$45&lt;(instructions!$C$52/100),1,IF(N164/instructions!$C$45&lt;(instructions!$C$51/100),2,IF(N164/instructions!$C$45&lt;(instructions!$C$50/100),3,4))))),"")</f>
        <v/>
      </c>
      <c r="P164" s="71"/>
      <c r="Q164" s="5"/>
      <c r="R164" s="61" t="str">
        <f>IFERROR(IF(ISBLANK(Q164),"",IF(Q164/instructions!$C$46&lt;(instructions!$C$53/100),0,IF(Q164/instructions!$C$46&lt;(instructions!$C$52/100),1,IF(Q164/instructions!$C$46&lt;(instructions!$C$51/100),2,IF(Q164/instructions!$C$46&lt;(instructions!$C$50/100),3,4))))),"")</f>
        <v/>
      </c>
      <c r="S164" s="71"/>
      <c r="T164" s="5"/>
      <c r="U164" s="61" t="str">
        <f>IFERROR(IF(ISBLANK(T164),"",IF(T164/instructions!$C$47&lt;(instructions!$C$53/100),0,IF(T164/instructions!$C$47&lt;(instructions!$C$52/100),1,IF(T164/instructions!$C$47&lt;(instructions!$C$51/100),2,IF(T164/instructions!$C$47&lt;(instructions!$C$50/100),3,4))))),"")</f>
        <v/>
      </c>
      <c r="V164" s="56" t="str">
        <f t="shared" si="8"/>
        <v/>
      </c>
      <c r="W164" s="57" t="str">
        <f t="shared" si="9"/>
        <v/>
      </c>
    </row>
    <row r="165" spans="1:23" ht="22" customHeight="1">
      <c r="A165" s="50" t="str">
        <f>IF(ISBLANK(H165),"",instructions!$C$26)</f>
        <v/>
      </c>
      <c r="B165" s="56" t="str">
        <f>IF(ISBLANK(H165),"",instructions!$C$28)</f>
        <v/>
      </c>
      <c r="C165" s="51" t="str">
        <f>IF(ISBLANK(H165),"",instructions!$C$30)</f>
        <v/>
      </c>
      <c r="D165" s="51" t="str">
        <f t="shared" si="10"/>
        <v/>
      </c>
      <c r="E165" s="52" t="str">
        <f>IF(ISBLANK(H165),"",instructions!$C$34)</f>
        <v/>
      </c>
      <c r="F165" s="52" t="str">
        <f>IF(ISBLANK(H165),"",instructions!$C$36)</f>
        <v/>
      </c>
      <c r="G165" s="52" t="str">
        <f t="shared" si="11"/>
        <v/>
      </c>
      <c r="H165" s="5"/>
      <c r="I165" s="5"/>
      <c r="J165" s="5"/>
      <c r="K165" s="5"/>
      <c r="L165" s="61" t="str">
        <f>IFERROR(IF(ISBLANK(K165),"",IF(K165/instructions!$C$44&lt;(instructions!$C$53/100),0,IF(K165/instructions!$C$44&lt;(instructions!$C$52/100),1,IF(K165/instructions!$C$44&lt;(instructions!$C$51/100),2,IF(K165/instructions!$C$44&lt;(instructions!$C$50/100),3,4))))),"")</f>
        <v/>
      </c>
      <c r="M165" s="71"/>
      <c r="N165" s="5"/>
      <c r="O165" s="61" t="str">
        <f>IFERROR(IF(ISBLANK(N165),"",IF(N165/instructions!$C$45&lt;(instructions!$C$53/100),0,IF(N165/instructions!$C$45&lt;(instructions!$C$52/100),1,IF(N165/instructions!$C$45&lt;(instructions!$C$51/100),2,IF(N165/instructions!$C$45&lt;(instructions!$C$50/100),3,4))))),"")</f>
        <v/>
      </c>
      <c r="P165" s="71"/>
      <c r="Q165" s="5"/>
      <c r="R165" s="61" t="str">
        <f>IFERROR(IF(ISBLANK(Q165),"",IF(Q165/instructions!$C$46&lt;(instructions!$C$53/100),0,IF(Q165/instructions!$C$46&lt;(instructions!$C$52/100),1,IF(Q165/instructions!$C$46&lt;(instructions!$C$51/100),2,IF(Q165/instructions!$C$46&lt;(instructions!$C$50/100),3,4))))),"")</f>
        <v/>
      </c>
      <c r="S165" s="71"/>
      <c r="T165" s="5"/>
      <c r="U165" s="61" t="str">
        <f>IFERROR(IF(ISBLANK(T165),"",IF(T165/instructions!$C$47&lt;(instructions!$C$53/100),0,IF(T165/instructions!$C$47&lt;(instructions!$C$52/100),1,IF(T165/instructions!$C$47&lt;(instructions!$C$51/100),2,IF(T165/instructions!$C$47&lt;(instructions!$C$50/100),3,4))))),"")</f>
        <v/>
      </c>
      <c r="V165" s="56" t="str">
        <f t="shared" si="8"/>
        <v/>
      </c>
      <c r="W165" s="57" t="str">
        <f t="shared" si="9"/>
        <v/>
      </c>
    </row>
    <row r="166" spans="1:23" ht="22" customHeight="1">
      <c r="A166" s="50" t="str">
        <f>IF(ISBLANK(H166),"",instructions!$C$26)</f>
        <v/>
      </c>
      <c r="B166" s="56" t="str">
        <f>IF(ISBLANK(H166),"",instructions!$C$28)</f>
        <v/>
      </c>
      <c r="C166" s="51" t="str">
        <f>IF(ISBLANK(H166),"",instructions!$C$30)</f>
        <v/>
      </c>
      <c r="D166" s="51" t="str">
        <f t="shared" si="10"/>
        <v/>
      </c>
      <c r="E166" s="52" t="str">
        <f>IF(ISBLANK(H166),"",instructions!$C$34)</f>
        <v/>
      </c>
      <c r="F166" s="52" t="str">
        <f>IF(ISBLANK(H166),"",instructions!$C$36)</f>
        <v/>
      </c>
      <c r="G166" s="52" t="str">
        <f t="shared" si="11"/>
        <v/>
      </c>
      <c r="H166" s="5"/>
      <c r="I166" s="5"/>
      <c r="J166" s="5"/>
      <c r="K166" s="5"/>
      <c r="L166" s="61" t="str">
        <f>IFERROR(IF(ISBLANK(K166),"",IF(K166/instructions!$C$44&lt;(instructions!$C$53/100),0,IF(K166/instructions!$C$44&lt;(instructions!$C$52/100),1,IF(K166/instructions!$C$44&lt;(instructions!$C$51/100),2,IF(K166/instructions!$C$44&lt;(instructions!$C$50/100),3,4))))),"")</f>
        <v/>
      </c>
      <c r="M166" s="71"/>
      <c r="N166" s="5"/>
      <c r="O166" s="61" t="str">
        <f>IFERROR(IF(ISBLANK(N166),"",IF(N166/instructions!$C$45&lt;(instructions!$C$53/100),0,IF(N166/instructions!$C$45&lt;(instructions!$C$52/100),1,IF(N166/instructions!$C$45&lt;(instructions!$C$51/100),2,IF(N166/instructions!$C$45&lt;(instructions!$C$50/100),3,4))))),"")</f>
        <v/>
      </c>
      <c r="P166" s="71"/>
      <c r="Q166" s="5"/>
      <c r="R166" s="61" t="str">
        <f>IFERROR(IF(ISBLANK(Q166),"",IF(Q166/instructions!$C$46&lt;(instructions!$C$53/100),0,IF(Q166/instructions!$C$46&lt;(instructions!$C$52/100),1,IF(Q166/instructions!$C$46&lt;(instructions!$C$51/100),2,IF(Q166/instructions!$C$46&lt;(instructions!$C$50/100),3,4))))),"")</f>
        <v/>
      </c>
      <c r="S166" s="71"/>
      <c r="T166" s="5"/>
      <c r="U166" s="61" t="str">
        <f>IFERROR(IF(ISBLANK(T166),"",IF(T166/instructions!$C$47&lt;(instructions!$C$53/100),0,IF(T166/instructions!$C$47&lt;(instructions!$C$52/100),1,IF(T166/instructions!$C$47&lt;(instructions!$C$51/100),2,IF(T166/instructions!$C$47&lt;(instructions!$C$50/100),3,4))))),"")</f>
        <v/>
      </c>
      <c r="V166" s="56" t="str">
        <f t="shared" si="8"/>
        <v/>
      </c>
      <c r="W166" s="57" t="str">
        <f t="shared" si="9"/>
        <v/>
      </c>
    </row>
    <row r="167" spans="1:23" ht="22" customHeight="1">
      <c r="A167" s="50" t="str">
        <f>IF(ISBLANK(H167),"",instructions!$C$26)</f>
        <v/>
      </c>
      <c r="B167" s="56" t="str">
        <f>IF(ISBLANK(H167),"",instructions!$C$28)</f>
        <v/>
      </c>
      <c r="C167" s="51" t="str">
        <f>IF(ISBLANK(H167),"",instructions!$C$30)</f>
        <v/>
      </c>
      <c r="D167" s="51" t="str">
        <f t="shared" si="10"/>
        <v/>
      </c>
      <c r="E167" s="52" t="str">
        <f>IF(ISBLANK(H167),"",instructions!$C$34)</f>
        <v/>
      </c>
      <c r="F167" s="52" t="str">
        <f>IF(ISBLANK(H167),"",instructions!$C$36)</f>
        <v/>
      </c>
      <c r="G167" s="52" t="str">
        <f t="shared" si="11"/>
        <v/>
      </c>
      <c r="H167" s="5"/>
      <c r="I167" s="5"/>
      <c r="J167" s="5"/>
      <c r="K167" s="5"/>
      <c r="L167" s="61" t="str">
        <f>IFERROR(IF(ISBLANK(K167),"",IF(K167/instructions!$C$44&lt;(instructions!$C$53/100),0,IF(K167/instructions!$C$44&lt;(instructions!$C$52/100),1,IF(K167/instructions!$C$44&lt;(instructions!$C$51/100),2,IF(K167/instructions!$C$44&lt;(instructions!$C$50/100),3,4))))),"")</f>
        <v/>
      </c>
      <c r="M167" s="71"/>
      <c r="N167" s="5"/>
      <c r="O167" s="61" t="str">
        <f>IFERROR(IF(ISBLANK(N167),"",IF(N167/instructions!$C$45&lt;(instructions!$C$53/100),0,IF(N167/instructions!$C$45&lt;(instructions!$C$52/100),1,IF(N167/instructions!$C$45&lt;(instructions!$C$51/100),2,IF(N167/instructions!$C$45&lt;(instructions!$C$50/100),3,4))))),"")</f>
        <v/>
      </c>
      <c r="P167" s="71"/>
      <c r="Q167" s="5"/>
      <c r="R167" s="61" t="str">
        <f>IFERROR(IF(ISBLANK(Q167),"",IF(Q167/instructions!$C$46&lt;(instructions!$C$53/100),0,IF(Q167/instructions!$C$46&lt;(instructions!$C$52/100),1,IF(Q167/instructions!$C$46&lt;(instructions!$C$51/100),2,IF(Q167/instructions!$C$46&lt;(instructions!$C$50/100),3,4))))),"")</f>
        <v/>
      </c>
      <c r="S167" s="71"/>
      <c r="T167" s="5"/>
      <c r="U167" s="61" t="str">
        <f>IFERROR(IF(ISBLANK(T167),"",IF(T167/instructions!$C$47&lt;(instructions!$C$53/100),0,IF(T167/instructions!$C$47&lt;(instructions!$C$52/100),1,IF(T167/instructions!$C$47&lt;(instructions!$C$51/100),2,IF(T167/instructions!$C$47&lt;(instructions!$C$50/100),3,4))))),"")</f>
        <v/>
      </c>
      <c r="V167" s="56" t="str">
        <f t="shared" si="8"/>
        <v/>
      </c>
      <c r="W167" s="57" t="str">
        <f t="shared" si="9"/>
        <v/>
      </c>
    </row>
    <row r="168" spans="1:23" ht="22" customHeight="1">
      <c r="A168" s="50" t="str">
        <f>IF(ISBLANK(H168),"",instructions!$C$26)</f>
        <v/>
      </c>
      <c r="B168" s="56" t="str">
        <f>IF(ISBLANK(H168),"",instructions!$C$28)</f>
        <v/>
      </c>
      <c r="C168" s="51" t="str">
        <f>IF(ISBLANK(H168),"",instructions!$C$30)</f>
        <v/>
      </c>
      <c r="D168" s="51" t="str">
        <f t="shared" si="10"/>
        <v/>
      </c>
      <c r="E168" s="52" t="str">
        <f>IF(ISBLANK(H168),"",instructions!$C$34)</f>
        <v/>
      </c>
      <c r="F168" s="52" t="str">
        <f>IF(ISBLANK(H168),"",instructions!$C$36)</f>
        <v/>
      </c>
      <c r="G168" s="52" t="str">
        <f t="shared" si="11"/>
        <v/>
      </c>
      <c r="H168" s="5"/>
      <c r="I168" s="5"/>
      <c r="J168" s="5"/>
      <c r="K168" s="5"/>
      <c r="L168" s="61" t="str">
        <f>IFERROR(IF(ISBLANK(K168),"",IF(K168/instructions!$C$44&lt;(instructions!$C$53/100),0,IF(K168/instructions!$C$44&lt;(instructions!$C$52/100),1,IF(K168/instructions!$C$44&lt;(instructions!$C$51/100),2,IF(K168/instructions!$C$44&lt;(instructions!$C$50/100),3,4))))),"")</f>
        <v/>
      </c>
      <c r="M168" s="71"/>
      <c r="N168" s="5"/>
      <c r="O168" s="61" t="str">
        <f>IFERROR(IF(ISBLANK(N168),"",IF(N168/instructions!$C$45&lt;(instructions!$C$53/100),0,IF(N168/instructions!$C$45&lt;(instructions!$C$52/100),1,IF(N168/instructions!$C$45&lt;(instructions!$C$51/100),2,IF(N168/instructions!$C$45&lt;(instructions!$C$50/100),3,4))))),"")</f>
        <v/>
      </c>
      <c r="P168" s="71"/>
      <c r="Q168" s="5"/>
      <c r="R168" s="61" t="str">
        <f>IFERROR(IF(ISBLANK(Q168),"",IF(Q168/instructions!$C$46&lt;(instructions!$C$53/100),0,IF(Q168/instructions!$C$46&lt;(instructions!$C$52/100),1,IF(Q168/instructions!$C$46&lt;(instructions!$C$51/100),2,IF(Q168/instructions!$C$46&lt;(instructions!$C$50/100),3,4))))),"")</f>
        <v/>
      </c>
      <c r="S168" s="71"/>
      <c r="T168" s="5"/>
      <c r="U168" s="61" t="str">
        <f>IFERROR(IF(ISBLANK(T168),"",IF(T168/instructions!$C$47&lt;(instructions!$C$53/100),0,IF(T168/instructions!$C$47&lt;(instructions!$C$52/100),1,IF(T168/instructions!$C$47&lt;(instructions!$C$51/100),2,IF(T168/instructions!$C$47&lt;(instructions!$C$50/100),3,4))))),"")</f>
        <v/>
      </c>
      <c r="V168" s="56" t="str">
        <f t="shared" si="8"/>
        <v/>
      </c>
      <c r="W168" s="57" t="str">
        <f t="shared" si="9"/>
        <v/>
      </c>
    </row>
    <row r="169" spans="1:23" ht="22" customHeight="1">
      <c r="A169" s="50" t="str">
        <f>IF(ISBLANK(H169),"",instructions!$C$26)</f>
        <v/>
      </c>
      <c r="B169" s="56" t="str">
        <f>IF(ISBLANK(H169),"",instructions!$C$28)</f>
        <v/>
      </c>
      <c r="C169" s="51" t="str">
        <f>IF(ISBLANK(H169),"",instructions!$C$30)</f>
        <v/>
      </c>
      <c r="D169" s="51" t="str">
        <f t="shared" si="10"/>
        <v/>
      </c>
      <c r="E169" s="52" t="str">
        <f>IF(ISBLANK(H169),"",instructions!$C$34)</f>
        <v/>
      </c>
      <c r="F169" s="52" t="str">
        <f>IF(ISBLANK(H169),"",instructions!$C$36)</f>
        <v/>
      </c>
      <c r="G169" s="52" t="str">
        <f t="shared" si="11"/>
        <v/>
      </c>
      <c r="H169" s="5"/>
      <c r="I169" s="5"/>
      <c r="J169" s="5"/>
      <c r="K169" s="5"/>
      <c r="L169" s="61" t="str">
        <f>IFERROR(IF(ISBLANK(K169),"",IF(K169/instructions!$C$44&lt;(instructions!$C$53/100),0,IF(K169/instructions!$C$44&lt;(instructions!$C$52/100),1,IF(K169/instructions!$C$44&lt;(instructions!$C$51/100),2,IF(K169/instructions!$C$44&lt;(instructions!$C$50/100),3,4))))),"")</f>
        <v/>
      </c>
      <c r="M169" s="71"/>
      <c r="N169" s="5"/>
      <c r="O169" s="61" t="str">
        <f>IFERROR(IF(ISBLANK(N169),"",IF(N169/instructions!$C$45&lt;(instructions!$C$53/100),0,IF(N169/instructions!$C$45&lt;(instructions!$C$52/100),1,IF(N169/instructions!$C$45&lt;(instructions!$C$51/100),2,IF(N169/instructions!$C$45&lt;(instructions!$C$50/100),3,4))))),"")</f>
        <v/>
      </c>
      <c r="P169" s="71"/>
      <c r="Q169" s="5"/>
      <c r="R169" s="61" t="str">
        <f>IFERROR(IF(ISBLANK(Q169),"",IF(Q169/instructions!$C$46&lt;(instructions!$C$53/100),0,IF(Q169/instructions!$C$46&lt;(instructions!$C$52/100),1,IF(Q169/instructions!$C$46&lt;(instructions!$C$51/100),2,IF(Q169/instructions!$C$46&lt;(instructions!$C$50/100),3,4))))),"")</f>
        <v/>
      </c>
      <c r="S169" s="71"/>
      <c r="T169" s="5"/>
      <c r="U169" s="61" t="str">
        <f>IFERROR(IF(ISBLANK(T169),"",IF(T169/instructions!$C$47&lt;(instructions!$C$53/100),0,IF(T169/instructions!$C$47&lt;(instructions!$C$52/100),1,IF(T169/instructions!$C$47&lt;(instructions!$C$51/100),2,IF(T169/instructions!$C$47&lt;(instructions!$C$50/100),3,4))))),"")</f>
        <v/>
      </c>
      <c r="V169" s="56" t="str">
        <f t="shared" si="8"/>
        <v/>
      </c>
      <c r="W169" s="57" t="str">
        <f t="shared" si="9"/>
        <v/>
      </c>
    </row>
    <row r="170" spans="1:23" ht="22" customHeight="1">
      <c r="A170" s="50" t="str">
        <f>IF(ISBLANK(H170),"",instructions!$C$26)</f>
        <v/>
      </c>
      <c r="B170" s="56" t="str">
        <f>IF(ISBLANK(H170),"",instructions!$C$28)</f>
        <v/>
      </c>
      <c r="C170" s="51" t="str">
        <f>IF(ISBLANK(H170),"",instructions!$C$30)</f>
        <v/>
      </c>
      <c r="D170" s="51" t="str">
        <f t="shared" si="10"/>
        <v/>
      </c>
      <c r="E170" s="52" t="str">
        <f>IF(ISBLANK(H170),"",instructions!$C$34)</f>
        <v/>
      </c>
      <c r="F170" s="52" t="str">
        <f>IF(ISBLANK(H170),"",instructions!$C$36)</f>
        <v/>
      </c>
      <c r="G170" s="52" t="str">
        <f t="shared" si="11"/>
        <v/>
      </c>
      <c r="H170" s="5"/>
      <c r="I170" s="5"/>
      <c r="J170" s="5"/>
      <c r="K170" s="5"/>
      <c r="L170" s="61" t="str">
        <f>IFERROR(IF(ISBLANK(K170),"",IF(K170/instructions!$C$44&lt;(instructions!$C$53/100),0,IF(K170/instructions!$C$44&lt;(instructions!$C$52/100),1,IF(K170/instructions!$C$44&lt;(instructions!$C$51/100),2,IF(K170/instructions!$C$44&lt;(instructions!$C$50/100),3,4))))),"")</f>
        <v/>
      </c>
      <c r="M170" s="71"/>
      <c r="N170" s="5"/>
      <c r="O170" s="61" t="str">
        <f>IFERROR(IF(ISBLANK(N170),"",IF(N170/instructions!$C$45&lt;(instructions!$C$53/100),0,IF(N170/instructions!$C$45&lt;(instructions!$C$52/100),1,IF(N170/instructions!$C$45&lt;(instructions!$C$51/100),2,IF(N170/instructions!$C$45&lt;(instructions!$C$50/100),3,4))))),"")</f>
        <v/>
      </c>
      <c r="P170" s="71"/>
      <c r="Q170" s="5"/>
      <c r="R170" s="61" t="str">
        <f>IFERROR(IF(ISBLANK(Q170),"",IF(Q170/instructions!$C$46&lt;(instructions!$C$53/100),0,IF(Q170/instructions!$C$46&lt;(instructions!$C$52/100),1,IF(Q170/instructions!$C$46&lt;(instructions!$C$51/100),2,IF(Q170/instructions!$C$46&lt;(instructions!$C$50/100),3,4))))),"")</f>
        <v/>
      </c>
      <c r="S170" s="71"/>
      <c r="T170" s="5"/>
      <c r="U170" s="61" t="str">
        <f>IFERROR(IF(ISBLANK(T170),"",IF(T170/instructions!$C$47&lt;(instructions!$C$53/100),0,IF(T170/instructions!$C$47&lt;(instructions!$C$52/100),1,IF(T170/instructions!$C$47&lt;(instructions!$C$51/100),2,IF(T170/instructions!$C$47&lt;(instructions!$C$50/100),3,4))))),"")</f>
        <v/>
      </c>
      <c r="V170" s="56" t="str">
        <f t="shared" si="8"/>
        <v/>
      </c>
      <c r="W170" s="57" t="str">
        <f t="shared" si="9"/>
        <v/>
      </c>
    </row>
    <row r="171" spans="1:23" ht="22" customHeight="1">
      <c r="A171" s="50" t="str">
        <f>IF(ISBLANK(H171),"",instructions!$C$26)</f>
        <v/>
      </c>
      <c r="B171" s="56" t="str">
        <f>IF(ISBLANK(H171),"",instructions!$C$28)</f>
        <v/>
      </c>
      <c r="C171" s="51" t="str">
        <f>IF(ISBLANK(H171),"",instructions!$C$30)</f>
        <v/>
      </c>
      <c r="D171" s="51" t="str">
        <f t="shared" si="10"/>
        <v/>
      </c>
      <c r="E171" s="52" t="str">
        <f>IF(ISBLANK(H171),"",instructions!$C$34)</f>
        <v/>
      </c>
      <c r="F171" s="52" t="str">
        <f>IF(ISBLANK(H171),"",instructions!$C$36)</f>
        <v/>
      </c>
      <c r="G171" s="52" t="str">
        <f t="shared" si="11"/>
        <v/>
      </c>
      <c r="H171" s="5"/>
      <c r="I171" s="5"/>
      <c r="J171" s="5"/>
      <c r="K171" s="5"/>
      <c r="L171" s="61" t="str">
        <f>IFERROR(IF(ISBLANK(K171),"",IF(K171/instructions!$C$44&lt;(instructions!$C$53/100),0,IF(K171/instructions!$C$44&lt;(instructions!$C$52/100),1,IF(K171/instructions!$C$44&lt;(instructions!$C$51/100),2,IF(K171/instructions!$C$44&lt;(instructions!$C$50/100),3,4))))),"")</f>
        <v/>
      </c>
      <c r="M171" s="71"/>
      <c r="N171" s="5"/>
      <c r="O171" s="61" t="str">
        <f>IFERROR(IF(ISBLANK(N171),"",IF(N171/instructions!$C$45&lt;(instructions!$C$53/100),0,IF(N171/instructions!$C$45&lt;(instructions!$C$52/100),1,IF(N171/instructions!$C$45&lt;(instructions!$C$51/100),2,IF(N171/instructions!$C$45&lt;(instructions!$C$50/100),3,4))))),"")</f>
        <v/>
      </c>
      <c r="P171" s="71"/>
      <c r="Q171" s="5"/>
      <c r="R171" s="61" t="str">
        <f>IFERROR(IF(ISBLANK(Q171),"",IF(Q171/instructions!$C$46&lt;(instructions!$C$53/100),0,IF(Q171/instructions!$C$46&lt;(instructions!$C$52/100),1,IF(Q171/instructions!$C$46&lt;(instructions!$C$51/100),2,IF(Q171/instructions!$C$46&lt;(instructions!$C$50/100),3,4))))),"")</f>
        <v/>
      </c>
      <c r="S171" s="71"/>
      <c r="T171" s="5"/>
      <c r="U171" s="61" t="str">
        <f>IFERROR(IF(ISBLANK(T171),"",IF(T171/instructions!$C$47&lt;(instructions!$C$53/100),0,IF(T171/instructions!$C$47&lt;(instructions!$C$52/100),1,IF(T171/instructions!$C$47&lt;(instructions!$C$51/100),2,IF(T171/instructions!$C$47&lt;(instructions!$C$50/100),3,4))))),"")</f>
        <v/>
      </c>
      <c r="V171" s="56" t="str">
        <f t="shared" si="8"/>
        <v/>
      </c>
      <c r="W171" s="57" t="str">
        <f t="shared" si="9"/>
        <v/>
      </c>
    </row>
    <row r="172" spans="1:23" ht="22" customHeight="1">
      <c r="A172" s="50" t="str">
        <f>IF(ISBLANK(H172),"",instructions!$C$26)</f>
        <v/>
      </c>
      <c r="B172" s="56" t="str">
        <f>IF(ISBLANK(H172),"",instructions!$C$28)</f>
        <v/>
      </c>
      <c r="C172" s="51" t="str">
        <f>IF(ISBLANK(H172),"",instructions!$C$30)</f>
        <v/>
      </c>
      <c r="D172" s="51" t="str">
        <f t="shared" si="10"/>
        <v/>
      </c>
      <c r="E172" s="52" t="str">
        <f>IF(ISBLANK(H172),"",instructions!$C$34)</f>
        <v/>
      </c>
      <c r="F172" s="52" t="str">
        <f>IF(ISBLANK(H172),"",instructions!$C$36)</f>
        <v/>
      </c>
      <c r="G172" s="52" t="str">
        <f t="shared" si="11"/>
        <v/>
      </c>
      <c r="H172" s="5"/>
      <c r="I172" s="5"/>
      <c r="J172" s="5"/>
      <c r="K172" s="5"/>
      <c r="L172" s="61" t="str">
        <f>IFERROR(IF(ISBLANK(K172),"",IF(K172/instructions!$C$44&lt;(instructions!$C$53/100),0,IF(K172/instructions!$C$44&lt;(instructions!$C$52/100),1,IF(K172/instructions!$C$44&lt;(instructions!$C$51/100),2,IF(K172/instructions!$C$44&lt;(instructions!$C$50/100),3,4))))),"")</f>
        <v/>
      </c>
      <c r="M172" s="71"/>
      <c r="N172" s="5"/>
      <c r="O172" s="61" t="str">
        <f>IFERROR(IF(ISBLANK(N172),"",IF(N172/instructions!$C$45&lt;(instructions!$C$53/100),0,IF(N172/instructions!$C$45&lt;(instructions!$C$52/100),1,IF(N172/instructions!$C$45&lt;(instructions!$C$51/100),2,IF(N172/instructions!$C$45&lt;(instructions!$C$50/100),3,4))))),"")</f>
        <v/>
      </c>
      <c r="P172" s="71"/>
      <c r="Q172" s="5"/>
      <c r="R172" s="61" t="str">
        <f>IFERROR(IF(ISBLANK(Q172),"",IF(Q172/instructions!$C$46&lt;(instructions!$C$53/100),0,IF(Q172/instructions!$C$46&lt;(instructions!$C$52/100),1,IF(Q172/instructions!$C$46&lt;(instructions!$C$51/100),2,IF(Q172/instructions!$C$46&lt;(instructions!$C$50/100),3,4))))),"")</f>
        <v/>
      </c>
      <c r="S172" s="71"/>
      <c r="T172" s="5"/>
      <c r="U172" s="61" t="str">
        <f>IFERROR(IF(ISBLANK(T172),"",IF(T172/instructions!$C$47&lt;(instructions!$C$53/100),0,IF(T172/instructions!$C$47&lt;(instructions!$C$52/100),1,IF(T172/instructions!$C$47&lt;(instructions!$C$51/100),2,IF(T172/instructions!$C$47&lt;(instructions!$C$50/100),3,4))))),"")</f>
        <v/>
      </c>
      <c r="V172" s="56" t="str">
        <f t="shared" si="8"/>
        <v/>
      </c>
      <c r="W172" s="57" t="str">
        <f t="shared" si="9"/>
        <v/>
      </c>
    </row>
    <row r="173" spans="1:23" ht="22" customHeight="1">
      <c r="A173" s="50" t="str">
        <f>IF(ISBLANK(H173),"",instructions!$C$26)</f>
        <v/>
      </c>
      <c r="B173" s="56" t="str">
        <f>IF(ISBLANK(H173),"",instructions!$C$28)</f>
        <v/>
      </c>
      <c r="C173" s="51" t="str">
        <f>IF(ISBLANK(H173),"",instructions!$C$30)</f>
        <v/>
      </c>
      <c r="D173" s="51" t="str">
        <f t="shared" si="10"/>
        <v/>
      </c>
      <c r="E173" s="52" t="str">
        <f>IF(ISBLANK(H173),"",instructions!$C$34)</f>
        <v/>
      </c>
      <c r="F173" s="52" t="str">
        <f>IF(ISBLANK(H173),"",instructions!$C$36)</f>
        <v/>
      </c>
      <c r="G173" s="52" t="str">
        <f t="shared" si="11"/>
        <v/>
      </c>
      <c r="H173" s="5"/>
      <c r="I173" s="5"/>
      <c r="J173" s="5"/>
      <c r="K173" s="5"/>
      <c r="L173" s="61" t="str">
        <f>IFERROR(IF(ISBLANK(K173),"",IF(K173/instructions!$C$44&lt;(instructions!$C$53/100),0,IF(K173/instructions!$C$44&lt;(instructions!$C$52/100),1,IF(K173/instructions!$C$44&lt;(instructions!$C$51/100),2,IF(K173/instructions!$C$44&lt;(instructions!$C$50/100),3,4))))),"")</f>
        <v/>
      </c>
      <c r="M173" s="71"/>
      <c r="N173" s="5"/>
      <c r="O173" s="61" t="str">
        <f>IFERROR(IF(ISBLANK(N173),"",IF(N173/instructions!$C$45&lt;(instructions!$C$53/100),0,IF(N173/instructions!$C$45&lt;(instructions!$C$52/100),1,IF(N173/instructions!$C$45&lt;(instructions!$C$51/100),2,IF(N173/instructions!$C$45&lt;(instructions!$C$50/100),3,4))))),"")</f>
        <v/>
      </c>
      <c r="P173" s="71"/>
      <c r="Q173" s="5"/>
      <c r="R173" s="61" t="str">
        <f>IFERROR(IF(ISBLANK(Q173),"",IF(Q173/instructions!$C$46&lt;(instructions!$C$53/100),0,IF(Q173/instructions!$C$46&lt;(instructions!$C$52/100),1,IF(Q173/instructions!$C$46&lt;(instructions!$C$51/100),2,IF(Q173/instructions!$C$46&lt;(instructions!$C$50/100),3,4))))),"")</f>
        <v/>
      </c>
      <c r="S173" s="71"/>
      <c r="T173" s="5"/>
      <c r="U173" s="61" t="str">
        <f>IFERROR(IF(ISBLANK(T173),"",IF(T173/instructions!$C$47&lt;(instructions!$C$53/100),0,IF(T173/instructions!$C$47&lt;(instructions!$C$52/100),1,IF(T173/instructions!$C$47&lt;(instructions!$C$51/100),2,IF(T173/instructions!$C$47&lt;(instructions!$C$50/100),3,4))))),"")</f>
        <v/>
      </c>
      <c r="V173" s="56" t="str">
        <f t="shared" si="8"/>
        <v/>
      </c>
      <c r="W173" s="57" t="str">
        <f t="shared" si="9"/>
        <v/>
      </c>
    </row>
    <row r="174" spans="1:23" ht="22" customHeight="1">
      <c r="A174" s="50" t="str">
        <f>IF(ISBLANK(H174),"",instructions!$C$26)</f>
        <v/>
      </c>
      <c r="B174" s="56" t="str">
        <f>IF(ISBLANK(H174),"",instructions!$C$28)</f>
        <v/>
      </c>
      <c r="C174" s="51" t="str">
        <f>IF(ISBLANK(H174),"",instructions!$C$30)</f>
        <v/>
      </c>
      <c r="D174" s="51" t="str">
        <f t="shared" si="10"/>
        <v/>
      </c>
      <c r="E174" s="52" t="str">
        <f>IF(ISBLANK(H174),"",instructions!$C$34)</f>
        <v/>
      </c>
      <c r="F174" s="52" t="str">
        <f>IF(ISBLANK(H174),"",instructions!$C$36)</f>
        <v/>
      </c>
      <c r="G174" s="52" t="str">
        <f t="shared" si="11"/>
        <v/>
      </c>
      <c r="H174" s="5"/>
      <c r="I174" s="5"/>
      <c r="J174" s="5"/>
      <c r="K174" s="5"/>
      <c r="L174" s="61" t="str">
        <f>IFERROR(IF(ISBLANK(K174),"",IF(K174/instructions!$C$44&lt;(instructions!$C$53/100),0,IF(K174/instructions!$C$44&lt;(instructions!$C$52/100),1,IF(K174/instructions!$C$44&lt;(instructions!$C$51/100),2,IF(K174/instructions!$C$44&lt;(instructions!$C$50/100),3,4))))),"")</f>
        <v/>
      </c>
      <c r="M174" s="71"/>
      <c r="N174" s="5"/>
      <c r="O174" s="61" t="str">
        <f>IFERROR(IF(ISBLANK(N174),"",IF(N174/instructions!$C$45&lt;(instructions!$C$53/100),0,IF(N174/instructions!$C$45&lt;(instructions!$C$52/100),1,IF(N174/instructions!$C$45&lt;(instructions!$C$51/100),2,IF(N174/instructions!$C$45&lt;(instructions!$C$50/100),3,4))))),"")</f>
        <v/>
      </c>
      <c r="P174" s="71"/>
      <c r="Q174" s="5"/>
      <c r="R174" s="61" t="str">
        <f>IFERROR(IF(ISBLANK(Q174),"",IF(Q174/instructions!$C$46&lt;(instructions!$C$53/100),0,IF(Q174/instructions!$C$46&lt;(instructions!$C$52/100),1,IF(Q174/instructions!$C$46&lt;(instructions!$C$51/100),2,IF(Q174/instructions!$C$46&lt;(instructions!$C$50/100),3,4))))),"")</f>
        <v/>
      </c>
      <c r="S174" s="71"/>
      <c r="T174" s="5"/>
      <c r="U174" s="61" t="str">
        <f>IFERROR(IF(ISBLANK(T174),"",IF(T174/instructions!$C$47&lt;(instructions!$C$53/100),0,IF(T174/instructions!$C$47&lt;(instructions!$C$52/100),1,IF(T174/instructions!$C$47&lt;(instructions!$C$51/100),2,IF(T174/instructions!$C$47&lt;(instructions!$C$50/100),3,4))))),"")</f>
        <v/>
      </c>
      <c r="V174" s="56" t="str">
        <f t="shared" si="8"/>
        <v/>
      </c>
      <c r="W174" s="57" t="str">
        <f t="shared" si="9"/>
        <v/>
      </c>
    </row>
    <row r="175" spans="1:23" ht="22" customHeight="1">
      <c r="A175" s="50" t="str">
        <f>IF(ISBLANK(H175),"",instructions!$C$26)</f>
        <v/>
      </c>
      <c r="B175" s="56" t="str">
        <f>IF(ISBLANK(H175),"",instructions!$C$28)</f>
        <v/>
      </c>
      <c r="C175" s="51" t="str">
        <f>IF(ISBLANK(H175),"",instructions!$C$30)</f>
        <v/>
      </c>
      <c r="D175" s="51" t="str">
        <f t="shared" si="10"/>
        <v/>
      </c>
      <c r="E175" s="52" t="str">
        <f>IF(ISBLANK(H175),"",instructions!$C$34)</f>
        <v/>
      </c>
      <c r="F175" s="52" t="str">
        <f>IF(ISBLANK(H175),"",instructions!$C$36)</f>
        <v/>
      </c>
      <c r="G175" s="52" t="str">
        <f t="shared" si="11"/>
        <v/>
      </c>
      <c r="H175" s="5"/>
      <c r="I175" s="5"/>
      <c r="J175" s="5"/>
      <c r="K175" s="5"/>
      <c r="L175" s="61" t="str">
        <f>IFERROR(IF(ISBLANK(K175),"",IF(K175/instructions!$C$44&lt;(instructions!$C$53/100),0,IF(K175/instructions!$C$44&lt;(instructions!$C$52/100),1,IF(K175/instructions!$C$44&lt;(instructions!$C$51/100),2,IF(K175/instructions!$C$44&lt;(instructions!$C$50/100),3,4))))),"")</f>
        <v/>
      </c>
      <c r="M175" s="71"/>
      <c r="N175" s="5"/>
      <c r="O175" s="61" t="str">
        <f>IFERROR(IF(ISBLANK(N175),"",IF(N175/instructions!$C$45&lt;(instructions!$C$53/100),0,IF(N175/instructions!$C$45&lt;(instructions!$C$52/100),1,IF(N175/instructions!$C$45&lt;(instructions!$C$51/100),2,IF(N175/instructions!$C$45&lt;(instructions!$C$50/100),3,4))))),"")</f>
        <v/>
      </c>
      <c r="P175" s="71"/>
      <c r="Q175" s="5"/>
      <c r="R175" s="61" t="str">
        <f>IFERROR(IF(ISBLANK(Q175),"",IF(Q175/instructions!$C$46&lt;(instructions!$C$53/100),0,IF(Q175/instructions!$C$46&lt;(instructions!$C$52/100),1,IF(Q175/instructions!$C$46&lt;(instructions!$C$51/100),2,IF(Q175/instructions!$C$46&lt;(instructions!$C$50/100),3,4))))),"")</f>
        <v/>
      </c>
      <c r="S175" s="71"/>
      <c r="T175" s="5"/>
      <c r="U175" s="61" t="str">
        <f>IFERROR(IF(ISBLANK(T175),"",IF(T175/instructions!$C$47&lt;(instructions!$C$53/100),0,IF(T175/instructions!$C$47&lt;(instructions!$C$52/100),1,IF(T175/instructions!$C$47&lt;(instructions!$C$51/100),2,IF(T175/instructions!$C$47&lt;(instructions!$C$50/100),3,4))))),"")</f>
        <v/>
      </c>
      <c r="V175" s="56" t="str">
        <f t="shared" si="8"/>
        <v/>
      </c>
      <c r="W175" s="57" t="str">
        <f t="shared" si="9"/>
        <v/>
      </c>
    </row>
    <row r="176" spans="1:23" ht="22" customHeight="1">
      <c r="A176" s="50" t="str">
        <f>IF(ISBLANK(H176),"",instructions!$C$26)</f>
        <v/>
      </c>
      <c r="B176" s="56" t="str">
        <f>IF(ISBLANK(H176),"",instructions!$C$28)</f>
        <v/>
      </c>
      <c r="C176" s="51" t="str">
        <f>IF(ISBLANK(H176),"",instructions!$C$30)</f>
        <v/>
      </c>
      <c r="D176" s="51" t="str">
        <f t="shared" si="10"/>
        <v/>
      </c>
      <c r="E176" s="52" t="str">
        <f>IF(ISBLANK(H176),"",instructions!$C$34)</f>
        <v/>
      </c>
      <c r="F176" s="52" t="str">
        <f>IF(ISBLANK(H176),"",instructions!$C$36)</f>
        <v/>
      </c>
      <c r="G176" s="52" t="str">
        <f t="shared" si="11"/>
        <v/>
      </c>
      <c r="H176" s="5"/>
      <c r="I176" s="5"/>
      <c r="J176" s="5"/>
      <c r="K176" s="5"/>
      <c r="L176" s="61" t="str">
        <f>IFERROR(IF(ISBLANK(K176),"",IF(K176/instructions!$C$44&lt;(instructions!$C$53/100),0,IF(K176/instructions!$C$44&lt;(instructions!$C$52/100),1,IF(K176/instructions!$C$44&lt;(instructions!$C$51/100),2,IF(K176/instructions!$C$44&lt;(instructions!$C$50/100),3,4))))),"")</f>
        <v/>
      </c>
      <c r="M176" s="71"/>
      <c r="N176" s="5"/>
      <c r="O176" s="61" t="str">
        <f>IFERROR(IF(ISBLANK(N176),"",IF(N176/instructions!$C$45&lt;(instructions!$C$53/100),0,IF(N176/instructions!$C$45&lt;(instructions!$C$52/100),1,IF(N176/instructions!$C$45&lt;(instructions!$C$51/100),2,IF(N176/instructions!$C$45&lt;(instructions!$C$50/100),3,4))))),"")</f>
        <v/>
      </c>
      <c r="P176" s="71"/>
      <c r="Q176" s="5"/>
      <c r="R176" s="61" t="str">
        <f>IFERROR(IF(ISBLANK(Q176),"",IF(Q176/instructions!$C$46&lt;(instructions!$C$53/100),0,IF(Q176/instructions!$C$46&lt;(instructions!$C$52/100),1,IF(Q176/instructions!$C$46&lt;(instructions!$C$51/100),2,IF(Q176/instructions!$C$46&lt;(instructions!$C$50/100),3,4))))),"")</f>
        <v/>
      </c>
      <c r="S176" s="71"/>
      <c r="T176" s="5"/>
      <c r="U176" s="61" t="str">
        <f>IFERROR(IF(ISBLANK(T176),"",IF(T176/instructions!$C$47&lt;(instructions!$C$53/100),0,IF(T176/instructions!$C$47&lt;(instructions!$C$52/100),1,IF(T176/instructions!$C$47&lt;(instructions!$C$51/100),2,IF(T176/instructions!$C$47&lt;(instructions!$C$50/100),3,4))))),"")</f>
        <v/>
      </c>
      <c r="V176" s="56" t="str">
        <f t="shared" si="8"/>
        <v/>
      </c>
      <c r="W176" s="57" t="str">
        <f t="shared" si="9"/>
        <v/>
      </c>
    </row>
    <row r="177" spans="1:23" ht="22" customHeight="1">
      <c r="A177" s="50" t="str">
        <f>IF(ISBLANK(H177),"",instructions!$C$26)</f>
        <v/>
      </c>
      <c r="B177" s="56" t="str">
        <f>IF(ISBLANK(H177),"",instructions!$C$28)</f>
        <v/>
      </c>
      <c r="C177" s="51" t="str">
        <f>IF(ISBLANK(H177),"",instructions!$C$30)</f>
        <v/>
      </c>
      <c r="D177" s="51" t="str">
        <f t="shared" si="10"/>
        <v/>
      </c>
      <c r="E177" s="52" t="str">
        <f>IF(ISBLANK(H177),"",instructions!$C$34)</f>
        <v/>
      </c>
      <c r="F177" s="52" t="str">
        <f>IF(ISBLANK(H177),"",instructions!$C$36)</f>
        <v/>
      </c>
      <c r="G177" s="52" t="str">
        <f t="shared" si="11"/>
        <v/>
      </c>
      <c r="H177" s="5"/>
      <c r="I177" s="5"/>
      <c r="J177" s="5"/>
      <c r="K177" s="5"/>
      <c r="L177" s="61" t="str">
        <f>IFERROR(IF(ISBLANK(K177),"",IF(K177/instructions!$C$44&lt;(instructions!$C$53/100),0,IF(K177/instructions!$C$44&lt;(instructions!$C$52/100),1,IF(K177/instructions!$C$44&lt;(instructions!$C$51/100),2,IF(K177/instructions!$C$44&lt;(instructions!$C$50/100),3,4))))),"")</f>
        <v/>
      </c>
      <c r="M177" s="71"/>
      <c r="N177" s="5"/>
      <c r="O177" s="61" t="str">
        <f>IFERROR(IF(ISBLANK(N177),"",IF(N177/instructions!$C$45&lt;(instructions!$C$53/100),0,IF(N177/instructions!$C$45&lt;(instructions!$C$52/100),1,IF(N177/instructions!$C$45&lt;(instructions!$C$51/100),2,IF(N177/instructions!$C$45&lt;(instructions!$C$50/100),3,4))))),"")</f>
        <v/>
      </c>
      <c r="P177" s="71"/>
      <c r="Q177" s="5"/>
      <c r="R177" s="61" t="str">
        <f>IFERROR(IF(ISBLANK(Q177),"",IF(Q177/instructions!$C$46&lt;(instructions!$C$53/100),0,IF(Q177/instructions!$C$46&lt;(instructions!$C$52/100),1,IF(Q177/instructions!$C$46&lt;(instructions!$C$51/100),2,IF(Q177/instructions!$C$46&lt;(instructions!$C$50/100),3,4))))),"")</f>
        <v/>
      </c>
      <c r="S177" s="71"/>
      <c r="T177" s="5"/>
      <c r="U177" s="61" t="str">
        <f>IFERROR(IF(ISBLANK(T177),"",IF(T177/instructions!$C$47&lt;(instructions!$C$53/100),0,IF(T177/instructions!$C$47&lt;(instructions!$C$52/100),1,IF(T177/instructions!$C$47&lt;(instructions!$C$51/100),2,IF(T177/instructions!$C$47&lt;(instructions!$C$50/100),3,4))))),"")</f>
        <v/>
      </c>
      <c r="V177" s="56" t="str">
        <f t="shared" si="8"/>
        <v/>
      </c>
      <c r="W177" s="57" t="str">
        <f t="shared" si="9"/>
        <v/>
      </c>
    </row>
    <row r="178" spans="1:23" ht="22" customHeight="1">
      <c r="A178" s="50" t="str">
        <f>IF(ISBLANK(H178),"",instructions!$C$26)</f>
        <v/>
      </c>
      <c r="B178" s="56" t="str">
        <f>IF(ISBLANK(H178),"",instructions!$C$28)</f>
        <v/>
      </c>
      <c r="C178" s="51" t="str">
        <f>IF(ISBLANK(H178),"",instructions!$C$30)</f>
        <v/>
      </c>
      <c r="D178" s="51" t="str">
        <f t="shared" si="10"/>
        <v/>
      </c>
      <c r="E178" s="52" t="str">
        <f>IF(ISBLANK(H178),"",instructions!$C$34)</f>
        <v/>
      </c>
      <c r="F178" s="52" t="str">
        <f>IF(ISBLANK(H178),"",instructions!$C$36)</f>
        <v/>
      </c>
      <c r="G178" s="52" t="str">
        <f t="shared" si="11"/>
        <v/>
      </c>
      <c r="H178" s="5"/>
      <c r="I178" s="5"/>
      <c r="J178" s="5"/>
      <c r="K178" s="5"/>
      <c r="L178" s="61" t="str">
        <f>IFERROR(IF(ISBLANK(K178),"",IF(K178/instructions!$C$44&lt;(instructions!$C$53/100),0,IF(K178/instructions!$C$44&lt;(instructions!$C$52/100),1,IF(K178/instructions!$C$44&lt;(instructions!$C$51/100),2,IF(K178/instructions!$C$44&lt;(instructions!$C$50/100),3,4))))),"")</f>
        <v/>
      </c>
      <c r="M178" s="71"/>
      <c r="N178" s="5"/>
      <c r="O178" s="61" t="str">
        <f>IFERROR(IF(ISBLANK(N178),"",IF(N178/instructions!$C$45&lt;(instructions!$C$53/100),0,IF(N178/instructions!$C$45&lt;(instructions!$C$52/100),1,IF(N178/instructions!$C$45&lt;(instructions!$C$51/100),2,IF(N178/instructions!$C$45&lt;(instructions!$C$50/100),3,4))))),"")</f>
        <v/>
      </c>
      <c r="P178" s="71"/>
      <c r="Q178" s="5"/>
      <c r="R178" s="61" t="str">
        <f>IFERROR(IF(ISBLANK(Q178),"",IF(Q178/instructions!$C$46&lt;(instructions!$C$53/100),0,IF(Q178/instructions!$C$46&lt;(instructions!$C$52/100),1,IF(Q178/instructions!$C$46&lt;(instructions!$C$51/100),2,IF(Q178/instructions!$C$46&lt;(instructions!$C$50/100),3,4))))),"")</f>
        <v/>
      </c>
      <c r="S178" s="71"/>
      <c r="T178" s="5"/>
      <c r="U178" s="61" t="str">
        <f>IFERROR(IF(ISBLANK(T178),"",IF(T178/instructions!$C$47&lt;(instructions!$C$53/100),0,IF(T178/instructions!$C$47&lt;(instructions!$C$52/100),1,IF(T178/instructions!$C$47&lt;(instructions!$C$51/100),2,IF(T178/instructions!$C$47&lt;(instructions!$C$50/100),3,4))))),"")</f>
        <v/>
      </c>
      <c r="V178" s="56" t="str">
        <f t="shared" si="8"/>
        <v/>
      </c>
      <c r="W178" s="57" t="str">
        <f t="shared" si="9"/>
        <v/>
      </c>
    </row>
    <row r="179" spans="1:23" ht="22" customHeight="1">
      <c r="A179" s="50" t="str">
        <f>IF(ISBLANK(H179),"",instructions!$C$26)</f>
        <v/>
      </c>
      <c r="B179" s="56" t="str">
        <f>IF(ISBLANK(H179),"",instructions!$C$28)</f>
        <v/>
      </c>
      <c r="C179" s="51" t="str">
        <f>IF(ISBLANK(H179),"",instructions!$C$30)</f>
        <v/>
      </c>
      <c r="D179" s="51" t="str">
        <f t="shared" si="10"/>
        <v/>
      </c>
      <c r="E179" s="52" t="str">
        <f>IF(ISBLANK(H179),"",instructions!$C$34)</f>
        <v/>
      </c>
      <c r="F179" s="52" t="str">
        <f>IF(ISBLANK(H179),"",instructions!$C$36)</f>
        <v/>
      </c>
      <c r="G179" s="52" t="str">
        <f t="shared" si="11"/>
        <v/>
      </c>
      <c r="H179" s="5"/>
      <c r="I179" s="5"/>
      <c r="J179" s="5"/>
      <c r="K179" s="5"/>
      <c r="L179" s="61" t="str">
        <f>IFERROR(IF(ISBLANK(K179),"",IF(K179/instructions!$C$44&lt;(instructions!$C$53/100),0,IF(K179/instructions!$C$44&lt;(instructions!$C$52/100),1,IF(K179/instructions!$C$44&lt;(instructions!$C$51/100),2,IF(K179/instructions!$C$44&lt;(instructions!$C$50/100),3,4))))),"")</f>
        <v/>
      </c>
      <c r="M179" s="71"/>
      <c r="N179" s="5"/>
      <c r="O179" s="61" t="str">
        <f>IFERROR(IF(ISBLANK(N179),"",IF(N179/instructions!$C$45&lt;(instructions!$C$53/100),0,IF(N179/instructions!$C$45&lt;(instructions!$C$52/100),1,IF(N179/instructions!$C$45&lt;(instructions!$C$51/100),2,IF(N179/instructions!$C$45&lt;(instructions!$C$50/100),3,4))))),"")</f>
        <v/>
      </c>
      <c r="P179" s="71"/>
      <c r="Q179" s="5"/>
      <c r="R179" s="61" t="str">
        <f>IFERROR(IF(ISBLANK(Q179),"",IF(Q179/instructions!$C$46&lt;(instructions!$C$53/100),0,IF(Q179/instructions!$C$46&lt;(instructions!$C$52/100),1,IF(Q179/instructions!$C$46&lt;(instructions!$C$51/100),2,IF(Q179/instructions!$C$46&lt;(instructions!$C$50/100),3,4))))),"")</f>
        <v/>
      </c>
      <c r="S179" s="71"/>
      <c r="T179" s="5"/>
      <c r="U179" s="61" t="str">
        <f>IFERROR(IF(ISBLANK(T179),"",IF(T179/instructions!$C$47&lt;(instructions!$C$53/100),0,IF(T179/instructions!$C$47&lt;(instructions!$C$52/100),1,IF(T179/instructions!$C$47&lt;(instructions!$C$51/100),2,IF(T179/instructions!$C$47&lt;(instructions!$C$50/100),3,4))))),"")</f>
        <v/>
      </c>
      <c r="V179" s="56" t="str">
        <f t="shared" si="8"/>
        <v/>
      </c>
      <c r="W179" s="57" t="str">
        <f t="shared" si="9"/>
        <v/>
      </c>
    </row>
    <row r="180" spans="1:23" ht="22" customHeight="1">
      <c r="A180" s="50" t="str">
        <f>IF(ISBLANK(H180),"",instructions!$C$26)</f>
        <v/>
      </c>
      <c r="B180" s="56" t="str">
        <f>IF(ISBLANK(H180),"",instructions!$C$28)</f>
        <v/>
      </c>
      <c r="C180" s="51" t="str">
        <f>IF(ISBLANK(H180),"",instructions!$C$30)</f>
        <v/>
      </c>
      <c r="D180" s="51" t="str">
        <f t="shared" si="10"/>
        <v/>
      </c>
      <c r="E180" s="52" t="str">
        <f>IF(ISBLANK(H180),"",instructions!$C$34)</f>
        <v/>
      </c>
      <c r="F180" s="52" t="str">
        <f>IF(ISBLANK(H180),"",instructions!$C$36)</f>
        <v/>
      </c>
      <c r="G180" s="52" t="str">
        <f t="shared" si="11"/>
        <v/>
      </c>
      <c r="H180" s="5"/>
      <c r="I180" s="5"/>
      <c r="J180" s="5"/>
      <c r="K180" s="5"/>
      <c r="L180" s="61" t="str">
        <f>IFERROR(IF(ISBLANK(K180),"",IF(K180/instructions!$C$44&lt;(instructions!$C$53/100),0,IF(K180/instructions!$C$44&lt;(instructions!$C$52/100),1,IF(K180/instructions!$C$44&lt;(instructions!$C$51/100),2,IF(K180/instructions!$C$44&lt;(instructions!$C$50/100),3,4))))),"")</f>
        <v/>
      </c>
      <c r="M180" s="71"/>
      <c r="N180" s="5"/>
      <c r="O180" s="61" t="str">
        <f>IFERROR(IF(ISBLANK(N180),"",IF(N180/instructions!$C$45&lt;(instructions!$C$53/100),0,IF(N180/instructions!$C$45&lt;(instructions!$C$52/100),1,IF(N180/instructions!$C$45&lt;(instructions!$C$51/100),2,IF(N180/instructions!$C$45&lt;(instructions!$C$50/100),3,4))))),"")</f>
        <v/>
      </c>
      <c r="P180" s="71"/>
      <c r="Q180" s="5"/>
      <c r="R180" s="61" t="str">
        <f>IFERROR(IF(ISBLANK(Q180),"",IF(Q180/instructions!$C$46&lt;(instructions!$C$53/100),0,IF(Q180/instructions!$C$46&lt;(instructions!$C$52/100),1,IF(Q180/instructions!$C$46&lt;(instructions!$C$51/100),2,IF(Q180/instructions!$C$46&lt;(instructions!$C$50/100),3,4))))),"")</f>
        <v/>
      </c>
      <c r="S180" s="71"/>
      <c r="T180" s="5"/>
      <c r="U180" s="61" t="str">
        <f>IFERROR(IF(ISBLANK(T180),"",IF(T180/instructions!$C$47&lt;(instructions!$C$53/100),0,IF(T180/instructions!$C$47&lt;(instructions!$C$52/100),1,IF(T180/instructions!$C$47&lt;(instructions!$C$51/100),2,IF(T180/instructions!$C$47&lt;(instructions!$C$50/100),3,4))))),"")</f>
        <v/>
      </c>
      <c r="V180" s="56" t="str">
        <f t="shared" si="8"/>
        <v/>
      </c>
      <c r="W180" s="57" t="str">
        <f t="shared" si="9"/>
        <v/>
      </c>
    </row>
    <row r="181" spans="1:23" ht="22" customHeight="1">
      <c r="A181" s="50" t="str">
        <f>IF(ISBLANK(H181),"",instructions!$C$26)</f>
        <v/>
      </c>
      <c r="B181" s="56" t="str">
        <f>IF(ISBLANK(H181),"",instructions!$C$28)</f>
        <v/>
      </c>
      <c r="C181" s="51" t="str">
        <f>IF(ISBLANK(H181),"",instructions!$C$30)</f>
        <v/>
      </c>
      <c r="D181" s="51" t="str">
        <f t="shared" si="10"/>
        <v/>
      </c>
      <c r="E181" s="52" t="str">
        <f>IF(ISBLANK(H181),"",instructions!$C$34)</f>
        <v/>
      </c>
      <c r="F181" s="52" t="str">
        <f>IF(ISBLANK(H181),"",instructions!$C$36)</f>
        <v/>
      </c>
      <c r="G181" s="52" t="str">
        <f t="shared" si="11"/>
        <v/>
      </c>
      <c r="H181" s="5"/>
      <c r="I181" s="5"/>
      <c r="J181" s="5"/>
      <c r="K181" s="5"/>
      <c r="L181" s="61" t="str">
        <f>IFERROR(IF(ISBLANK(K181),"",IF(K181/instructions!$C$44&lt;(instructions!$C$53/100),0,IF(K181/instructions!$C$44&lt;(instructions!$C$52/100),1,IF(K181/instructions!$C$44&lt;(instructions!$C$51/100),2,IF(K181/instructions!$C$44&lt;(instructions!$C$50/100),3,4))))),"")</f>
        <v/>
      </c>
      <c r="M181" s="71"/>
      <c r="N181" s="5"/>
      <c r="O181" s="61" t="str">
        <f>IFERROR(IF(ISBLANK(N181),"",IF(N181/instructions!$C$45&lt;(instructions!$C$53/100),0,IF(N181/instructions!$C$45&lt;(instructions!$C$52/100),1,IF(N181/instructions!$C$45&lt;(instructions!$C$51/100),2,IF(N181/instructions!$C$45&lt;(instructions!$C$50/100),3,4))))),"")</f>
        <v/>
      </c>
      <c r="P181" s="71"/>
      <c r="Q181" s="5"/>
      <c r="R181" s="61" t="str">
        <f>IFERROR(IF(ISBLANK(Q181),"",IF(Q181/instructions!$C$46&lt;(instructions!$C$53/100),0,IF(Q181/instructions!$C$46&lt;(instructions!$C$52/100),1,IF(Q181/instructions!$C$46&lt;(instructions!$C$51/100),2,IF(Q181/instructions!$C$46&lt;(instructions!$C$50/100),3,4))))),"")</f>
        <v/>
      </c>
      <c r="S181" s="71"/>
      <c r="T181" s="5"/>
      <c r="U181" s="61" t="str">
        <f>IFERROR(IF(ISBLANK(T181),"",IF(T181/instructions!$C$47&lt;(instructions!$C$53/100),0,IF(T181/instructions!$C$47&lt;(instructions!$C$52/100),1,IF(T181/instructions!$C$47&lt;(instructions!$C$51/100),2,IF(T181/instructions!$C$47&lt;(instructions!$C$50/100),3,4))))),"")</f>
        <v/>
      </c>
      <c r="V181" s="56" t="str">
        <f t="shared" si="8"/>
        <v/>
      </c>
      <c r="W181" s="57" t="str">
        <f t="shared" si="9"/>
        <v/>
      </c>
    </row>
    <row r="182" spans="1:23" ht="22" customHeight="1">
      <c r="A182" s="50" t="str">
        <f>IF(ISBLANK(H182),"",instructions!$C$26)</f>
        <v/>
      </c>
      <c r="B182" s="56" t="str">
        <f>IF(ISBLANK(H182),"",instructions!$C$28)</f>
        <v/>
      </c>
      <c r="C182" s="51" t="str">
        <f>IF(ISBLANK(H182),"",instructions!$C$30)</f>
        <v/>
      </c>
      <c r="D182" s="51" t="str">
        <f t="shared" si="10"/>
        <v/>
      </c>
      <c r="E182" s="52" t="str">
        <f>IF(ISBLANK(H182),"",instructions!$C$34)</f>
        <v/>
      </c>
      <c r="F182" s="52" t="str">
        <f>IF(ISBLANK(H182),"",instructions!$C$36)</f>
        <v/>
      </c>
      <c r="G182" s="52" t="str">
        <f t="shared" si="11"/>
        <v/>
      </c>
      <c r="H182" s="5"/>
      <c r="I182" s="5"/>
      <c r="J182" s="5"/>
      <c r="K182" s="5"/>
      <c r="L182" s="61" t="str">
        <f>IFERROR(IF(ISBLANK(K182),"",IF(K182/instructions!$C$44&lt;(instructions!$C$53/100),0,IF(K182/instructions!$C$44&lt;(instructions!$C$52/100),1,IF(K182/instructions!$C$44&lt;(instructions!$C$51/100),2,IF(K182/instructions!$C$44&lt;(instructions!$C$50/100),3,4))))),"")</f>
        <v/>
      </c>
      <c r="M182" s="71"/>
      <c r="N182" s="5"/>
      <c r="O182" s="61" t="str">
        <f>IFERROR(IF(ISBLANK(N182),"",IF(N182/instructions!$C$45&lt;(instructions!$C$53/100),0,IF(N182/instructions!$C$45&lt;(instructions!$C$52/100),1,IF(N182/instructions!$C$45&lt;(instructions!$C$51/100),2,IF(N182/instructions!$C$45&lt;(instructions!$C$50/100),3,4))))),"")</f>
        <v/>
      </c>
      <c r="P182" s="71"/>
      <c r="Q182" s="5"/>
      <c r="R182" s="61" t="str">
        <f>IFERROR(IF(ISBLANK(Q182),"",IF(Q182/instructions!$C$46&lt;(instructions!$C$53/100),0,IF(Q182/instructions!$C$46&lt;(instructions!$C$52/100),1,IF(Q182/instructions!$C$46&lt;(instructions!$C$51/100),2,IF(Q182/instructions!$C$46&lt;(instructions!$C$50/100),3,4))))),"")</f>
        <v/>
      </c>
      <c r="S182" s="71"/>
      <c r="T182" s="5"/>
      <c r="U182" s="61" t="str">
        <f>IFERROR(IF(ISBLANK(T182),"",IF(T182/instructions!$C$47&lt;(instructions!$C$53/100),0,IF(T182/instructions!$C$47&lt;(instructions!$C$52/100),1,IF(T182/instructions!$C$47&lt;(instructions!$C$51/100),2,IF(T182/instructions!$C$47&lt;(instructions!$C$50/100),3,4))))),"")</f>
        <v/>
      </c>
      <c r="V182" s="56" t="str">
        <f t="shared" si="8"/>
        <v/>
      </c>
      <c r="W182" s="57" t="str">
        <f t="shared" si="9"/>
        <v/>
      </c>
    </row>
    <row r="183" spans="1:23" ht="22" customHeight="1">
      <c r="A183" s="50" t="str">
        <f>IF(ISBLANK(H183),"",instructions!$C$26)</f>
        <v/>
      </c>
      <c r="B183" s="56" t="str">
        <f>IF(ISBLANK(H183),"",instructions!$C$28)</f>
        <v/>
      </c>
      <c r="C183" s="51" t="str">
        <f>IF(ISBLANK(H183),"",instructions!$C$30)</f>
        <v/>
      </c>
      <c r="D183" s="51" t="str">
        <f t="shared" si="10"/>
        <v/>
      </c>
      <c r="E183" s="52" t="str">
        <f>IF(ISBLANK(H183),"",instructions!$C$34)</f>
        <v/>
      </c>
      <c r="F183" s="52" t="str">
        <f>IF(ISBLANK(H183),"",instructions!$C$36)</f>
        <v/>
      </c>
      <c r="G183" s="52" t="str">
        <f t="shared" si="11"/>
        <v/>
      </c>
      <c r="H183" s="5"/>
      <c r="I183" s="5"/>
      <c r="J183" s="5"/>
      <c r="K183" s="5"/>
      <c r="L183" s="61" t="str">
        <f>IFERROR(IF(ISBLANK(K183),"",IF(K183/instructions!$C$44&lt;(instructions!$C$53/100),0,IF(K183/instructions!$C$44&lt;(instructions!$C$52/100),1,IF(K183/instructions!$C$44&lt;(instructions!$C$51/100),2,IF(K183/instructions!$C$44&lt;(instructions!$C$50/100),3,4))))),"")</f>
        <v/>
      </c>
      <c r="M183" s="71"/>
      <c r="N183" s="5"/>
      <c r="O183" s="61" t="str">
        <f>IFERROR(IF(ISBLANK(N183),"",IF(N183/instructions!$C$45&lt;(instructions!$C$53/100),0,IF(N183/instructions!$C$45&lt;(instructions!$C$52/100),1,IF(N183/instructions!$C$45&lt;(instructions!$C$51/100),2,IF(N183/instructions!$C$45&lt;(instructions!$C$50/100),3,4))))),"")</f>
        <v/>
      </c>
      <c r="P183" s="71"/>
      <c r="Q183" s="5"/>
      <c r="R183" s="61" t="str">
        <f>IFERROR(IF(ISBLANK(Q183),"",IF(Q183/instructions!$C$46&lt;(instructions!$C$53/100),0,IF(Q183/instructions!$C$46&lt;(instructions!$C$52/100),1,IF(Q183/instructions!$C$46&lt;(instructions!$C$51/100),2,IF(Q183/instructions!$C$46&lt;(instructions!$C$50/100),3,4))))),"")</f>
        <v/>
      </c>
      <c r="S183" s="71"/>
      <c r="T183" s="5"/>
      <c r="U183" s="61" t="str">
        <f>IFERROR(IF(ISBLANK(T183),"",IF(T183/instructions!$C$47&lt;(instructions!$C$53/100),0,IF(T183/instructions!$C$47&lt;(instructions!$C$52/100),1,IF(T183/instructions!$C$47&lt;(instructions!$C$51/100),2,IF(T183/instructions!$C$47&lt;(instructions!$C$50/100),3,4))))),"")</f>
        <v/>
      </c>
      <c r="V183" s="56" t="str">
        <f t="shared" si="8"/>
        <v/>
      </c>
      <c r="W183" s="57" t="str">
        <f t="shared" si="9"/>
        <v/>
      </c>
    </row>
    <row r="184" spans="1:23" ht="22" customHeight="1">
      <c r="A184" s="50" t="str">
        <f>IF(ISBLANK(H184),"",instructions!$C$26)</f>
        <v/>
      </c>
      <c r="B184" s="56" t="str">
        <f>IF(ISBLANK(H184),"",instructions!$C$28)</f>
        <v/>
      </c>
      <c r="C184" s="51" t="str">
        <f>IF(ISBLANK(H184),"",instructions!$C$30)</f>
        <v/>
      </c>
      <c r="D184" s="51" t="str">
        <f t="shared" si="10"/>
        <v/>
      </c>
      <c r="E184" s="52" t="str">
        <f>IF(ISBLANK(H184),"",instructions!$C$34)</f>
        <v/>
      </c>
      <c r="F184" s="52" t="str">
        <f>IF(ISBLANK(H184),"",instructions!$C$36)</f>
        <v/>
      </c>
      <c r="G184" s="52" t="str">
        <f t="shared" si="11"/>
        <v/>
      </c>
      <c r="H184" s="5"/>
      <c r="I184" s="5"/>
      <c r="J184" s="5"/>
      <c r="K184" s="5"/>
      <c r="L184" s="61" t="str">
        <f>IFERROR(IF(ISBLANK(K184),"",IF(K184/instructions!$C$44&lt;(instructions!$C$53/100),0,IF(K184/instructions!$C$44&lt;(instructions!$C$52/100),1,IF(K184/instructions!$C$44&lt;(instructions!$C$51/100),2,IF(K184/instructions!$C$44&lt;(instructions!$C$50/100),3,4))))),"")</f>
        <v/>
      </c>
      <c r="M184" s="71"/>
      <c r="N184" s="5"/>
      <c r="O184" s="61" t="str">
        <f>IFERROR(IF(ISBLANK(N184),"",IF(N184/instructions!$C$45&lt;(instructions!$C$53/100),0,IF(N184/instructions!$C$45&lt;(instructions!$C$52/100),1,IF(N184/instructions!$C$45&lt;(instructions!$C$51/100),2,IF(N184/instructions!$C$45&lt;(instructions!$C$50/100),3,4))))),"")</f>
        <v/>
      </c>
      <c r="P184" s="71"/>
      <c r="Q184" s="5"/>
      <c r="R184" s="61" t="str">
        <f>IFERROR(IF(ISBLANK(Q184),"",IF(Q184/instructions!$C$46&lt;(instructions!$C$53/100),0,IF(Q184/instructions!$C$46&lt;(instructions!$C$52/100),1,IF(Q184/instructions!$C$46&lt;(instructions!$C$51/100),2,IF(Q184/instructions!$C$46&lt;(instructions!$C$50/100),3,4))))),"")</f>
        <v/>
      </c>
      <c r="S184" s="71"/>
      <c r="T184" s="5"/>
      <c r="U184" s="61" t="str">
        <f>IFERROR(IF(ISBLANK(T184),"",IF(T184/instructions!$C$47&lt;(instructions!$C$53/100),0,IF(T184/instructions!$C$47&lt;(instructions!$C$52/100),1,IF(T184/instructions!$C$47&lt;(instructions!$C$51/100),2,IF(T184/instructions!$C$47&lt;(instructions!$C$50/100),3,4))))),"")</f>
        <v/>
      </c>
      <c r="V184" s="56" t="str">
        <f t="shared" si="8"/>
        <v/>
      </c>
      <c r="W184" s="57" t="str">
        <f t="shared" si="9"/>
        <v/>
      </c>
    </row>
    <row r="185" spans="1:23" ht="22" customHeight="1">
      <c r="A185" s="50" t="str">
        <f>IF(ISBLANK(H185),"",instructions!$C$26)</f>
        <v/>
      </c>
      <c r="B185" s="56" t="str">
        <f>IF(ISBLANK(H185),"",instructions!$C$28)</f>
        <v/>
      </c>
      <c r="C185" s="51" t="str">
        <f>IF(ISBLANK(H185),"",instructions!$C$30)</f>
        <v/>
      </c>
      <c r="D185" s="51" t="str">
        <f t="shared" si="10"/>
        <v/>
      </c>
      <c r="E185" s="52" t="str">
        <f>IF(ISBLANK(H185),"",instructions!$C$34)</f>
        <v/>
      </c>
      <c r="F185" s="52" t="str">
        <f>IF(ISBLANK(H185),"",instructions!$C$36)</f>
        <v/>
      </c>
      <c r="G185" s="52" t="str">
        <f t="shared" si="11"/>
        <v/>
      </c>
      <c r="H185" s="5"/>
      <c r="I185" s="5"/>
      <c r="J185" s="5"/>
      <c r="K185" s="5"/>
      <c r="L185" s="61" t="str">
        <f>IFERROR(IF(ISBLANK(K185),"",IF(K185/instructions!$C$44&lt;(instructions!$C$53/100),0,IF(K185/instructions!$C$44&lt;(instructions!$C$52/100),1,IF(K185/instructions!$C$44&lt;(instructions!$C$51/100),2,IF(K185/instructions!$C$44&lt;(instructions!$C$50/100),3,4))))),"")</f>
        <v/>
      </c>
      <c r="M185" s="71"/>
      <c r="N185" s="5"/>
      <c r="O185" s="61" t="str">
        <f>IFERROR(IF(ISBLANK(N185),"",IF(N185/instructions!$C$45&lt;(instructions!$C$53/100),0,IF(N185/instructions!$C$45&lt;(instructions!$C$52/100),1,IF(N185/instructions!$C$45&lt;(instructions!$C$51/100),2,IF(N185/instructions!$C$45&lt;(instructions!$C$50/100),3,4))))),"")</f>
        <v/>
      </c>
      <c r="P185" s="71"/>
      <c r="Q185" s="5"/>
      <c r="R185" s="61" t="str">
        <f>IFERROR(IF(ISBLANK(Q185),"",IF(Q185/instructions!$C$46&lt;(instructions!$C$53/100),0,IF(Q185/instructions!$C$46&lt;(instructions!$C$52/100),1,IF(Q185/instructions!$C$46&lt;(instructions!$C$51/100),2,IF(Q185/instructions!$C$46&lt;(instructions!$C$50/100),3,4))))),"")</f>
        <v/>
      </c>
      <c r="S185" s="71"/>
      <c r="T185" s="5"/>
      <c r="U185" s="61" t="str">
        <f>IFERROR(IF(ISBLANK(T185),"",IF(T185/instructions!$C$47&lt;(instructions!$C$53/100),0,IF(T185/instructions!$C$47&lt;(instructions!$C$52/100),1,IF(T185/instructions!$C$47&lt;(instructions!$C$51/100),2,IF(T185/instructions!$C$47&lt;(instructions!$C$50/100),3,4))))),"")</f>
        <v/>
      </c>
      <c r="V185" s="56" t="str">
        <f t="shared" ref="V185:V201" si="12">IF(ISBLANK(H185),"",SUM(L185,O185,R185,U185))</f>
        <v/>
      </c>
      <c r="W185" s="57" t="str">
        <f t="shared" ref="W185:W201" si="13">IF(ISBLANK(H185),"",V185/COUNT(L185,O185,Q185,U185))</f>
        <v/>
      </c>
    </row>
    <row r="186" spans="1:23" ht="22" customHeight="1">
      <c r="A186" s="50" t="str">
        <f>IF(ISBLANK(H186),"",instructions!$C$26)</f>
        <v/>
      </c>
      <c r="B186" s="56" t="str">
        <f>IF(ISBLANK(H186),"",instructions!$C$28)</f>
        <v/>
      </c>
      <c r="C186" s="51" t="str">
        <f>IF(ISBLANK(H186),"",instructions!$C$30)</f>
        <v/>
      </c>
      <c r="D186" s="51" t="str">
        <f t="shared" si="10"/>
        <v/>
      </c>
      <c r="E186" s="52" t="str">
        <f>IF(ISBLANK(H186),"",instructions!$C$34)</f>
        <v/>
      </c>
      <c r="F186" s="52" t="str">
        <f>IF(ISBLANK(H186),"",instructions!$C$36)</f>
        <v/>
      </c>
      <c r="G186" s="52" t="str">
        <f t="shared" si="11"/>
        <v/>
      </c>
      <c r="H186" s="5"/>
      <c r="I186" s="5"/>
      <c r="J186" s="5"/>
      <c r="K186" s="5"/>
      <c r="L186" s="61" t="str">
        <f>IFERROR(IF(ISBLANK(K186),"",IF(K186/instructions!$C$44&lt;(instructions!$C$53/100),0,IF(K186/instructions!$C$44&lt;(instructions!$C$52/100),1,IF(K186/instructions!$C$44&lt;(instructions!$C$51/100),2,IF(K186/instructions!$C$44&lt;(instructions!$C$50/100),3,4))))),"")</f>
        <v/>
      </c>
      <c r="M186" s="71"/>
      <c r="N186" s="5"/>
      <c r="O186" s="61" t="str">
        <f>IFERROR(IF(ISBLANK(N186),"",IF(N186/instructions!$C$45&lt;(instructions!$C$53/100),0,IF(N186/instructions!$C$45&lt;(instructions!$C$52/100),1,IF(N186/instructions!$C$45&lt;(instructions!$C$51/100),2,IF(N186/instructions!$C$45&lt;(instructions!$C$50/100),3,4))))),"")</f>
        <v/>
      </c>
      <c r="P186" s="71"/>
      <c r="Q186" s="5"/>
      <c r="R186" s="61" t="str">
        <f>IFERROR(IF(ISBLANK(Q186),"",IF(Q186/instructions!$C$46&lt;(instructions!$C$53/100),0,IF(Q186/instructions!$C$46&lt;(instructions!$C$52/100),1,IF(Q186/instructions!$C$46&lt;(instructions!$C$51/100),2,IF(Q186/instructions!$C$46&lt;(instructions!$C$50/100),3,4))))),"")</f>
        <v/>
      </c>
      <c r="S186" s="71"/>
      <c r="T186" s="5"/>
      <c r="U186" s="61" t="str">
        <f>IFERROR(IF(ISBLANK(T186),"",IF(T186/instructions!$C$47&lt;(instructions!$C$53/100),0,IF(T186/instructions!$C$47&lt;(instructions!$C$52/100),1,IF(T186/instructions!$C$47&lt;(instructions!$C$51/100),2,IF(T186/instructions!$C$47&lt;(instructions!$C$50/100),3,4))))),"")</f>
        <v/>
      </c>
      <c r="V186" s="56" t="str">
        <f t="shared" si="12"/>
        <v/>
      </c>
      <c r="W186" s="57" t="str">
        <f t="shared" si="13"/>
        <v/>
      </c>
    </row>
    <row r="187" spans="1:23" ht="22" customHeight="1">
      <c r="A187" s="50" t="str">
        <f>IF(ISBLANK(H187),"",instructions!$C$26)</f>
        <v/>
      </c>
      <c r="B187" s="56" t="str">
        <f>IF(ISBLANK(H187),"",instructions!$C$28)</f>
        <v/>
      </c>
      <c r="C187" s="51" t="str">
        <f>IF(ISBLANK(H187),"",instructions!$C$30)</f>
        <v/>
      </c>
      <c r="D187" s="51" t="str">
        <f t="shared" si="10"/>
        <v/>
      </c>
      <c r="E187" s="52" t="str">
        <f>IF(ISBLANK(H187),"",instructions!$C$34)</f>
        <v/>
      </c>
      <c r="F187" s="52" t="str">
        <f>IF(ISBLANK(H187),"",instructions!$C$36)</f>
        <v/>
      </c>
      <c r="G187" s="52" t="str">
        <f t="shared" si="11"/>
        <v/>
      </c>
      <c r="H187" s="5"/>
      <c r="I187" s="5"/>
      <c r="J187" s="5"/>
      <c r="K187" s="5"/>
      <c r="L187" s="61" t="str">
        <f>IFERROR(IF(ISBLANK(K187),"",IF(K187/instructions!$C$44&lt;(instructions!$C$53/100),0,IF(K187/instructions!$C$44&lt;(instructions!$C$52/100),1,IF(K187/instructions!$C$44&lt;(instructions!$C$51/100),2,IF(K187/instructions!$C$44&lt;(instructions!$C$50/100),3,4))))),"")</f>
        <v/>
      </c>
      <c r="M187" s="71"/>
      <c r="N187" s="5"/>
      <c r="O187" s="61" t="str">
        <f>IFERROR(IF(ISBLANK(N187),"",IF(N187/instructions!$C$45&lt;(instructions!$C$53/100),0,IF(N187/instructions!$C$45&lt;(instructions!$C$52/100),1,IF(N187/instructions!$C$45&lt;(instructions!$C$51/100),2,IF(N187/instructions!$C$45&lt;(instructions!$C$50/100),3,4))))),"")</f>
        <v/>
      </c>
      <c r="P187" s="71"/>
      <c r="Q187" s="5"/>
      <c r="R187" s="61" t="str">
        <f>IFERROR(IF(ISBLANK(Q187),"",IF(Q187/instructions!$C$46&lt;(instructions!$C$53/100),0,IF(Q187/instructions!$C$46&lt;(instructions!$C$52/100),1,IF(Q187/instructions!$C$46&lt;(instructions!$C$51/100),2,IF(Q187/instructions!$C$46&lt;(instructions!$C$50/100),3,4))))),"")</f>
        <v/>
      </c>
      <c r="S187" s="71"/>
      <c r="T187" s="5"/>
      <c r="U187" s="61" t="str">
        <f>IFERROR(IF(ISBLANK(T187),"",IF(T187/instructions!$C$47&lt;(instructions!$C$53/100),0,IF(T187/instructions!$C$47&lt;(instructions!$C$52/100),1,IF(T187/instructions!$C$47&lt;(instructions!$C$51/100),2,IF(T187/instructions!$C$47&lt;(instructions!$C$50/100),3,4))))),"")</f>
        <v/>
      </c>
      <c r="V187" s="56" t="str">
        <f t="shared" si="12"/>
        <v/>
      </c>
      <c r="W187" s="57" t="str">
        <f t="shared" si="13"/>
        <v/>
      </c>
    </row>
    <row r="188" spans="1:23" ht="22" customHeight="1">
      <c r="A188" s="50" t="str">
        <f>IF(ISBLANK(H188),"",instructions!$C$26)</f>
        <v/>
      </c>
      <c r="B188" s="56" t="str">
        <f>IF(ISBLANK(H188),"",instructions!$C$28)</f>
        <v/>
      </c>
      <c r="C188" s="51" t="str">
        <f>IF(ISBLANK(H188),"",instructions!$C$30)</f>
        <v/>
      </c>
      <c r="D188" s="51" t="str">
        <f t="shared" si="10"/>
        <v/>
      </c>
      <c r="E188" s="52" t="str">
        <f>IF(ISBLANK(H188),"",instructions!$C$34)</f>
        <v/>
      </c>
      <c r="F188" s="52" t="str">
        <f>IF(ISBLANK(H188),"",instructions!$C$36)</f>
        <v/>
      </c>
      <c r="G188" s="52" t="str">
        <f t="shared" si="11"/>
        <v/>
      </c>
      <c r="H188" s="5"/>
      <c r="I188" s="5"/>
      <c r="J188" s="5"/>
      <c r="K188" s="5"/>
      <c r="L188" s="61" t="str">
        <f>IFERROR(IF(ISBLANK(K188),"",IF(K188/instructions!$C$44&lt;(instructions!$C$53/100),0,IF(K188/instructions!$C$44&lt;(instructions!$C$52/100),1,IF(K188/instructions!$C$44&lt;(instructions!$C$51/100),2,IF(K188/instructions!$C$44&lt;(instructions!$C$50/100),3,4))))),"")</f>
        <v/>
      </c>
      <c r="M188" s="71"/>
      <c r="N188" s="5"/>
      <c r="O188" s="61" t="str">
        <f>IFERROR(IF(ISBLANK(N188),"",IF(N188/instructions!$C$45&lt;(instructions!$C$53/100),0,IF(N188/instructions!$C$45&lt;(instructions!$C$52/100),1,IF(N188/instructions!$C$45&lt;(instructions!$C$51/100),2,IF(N188/instructions!$C$45&lt;(instructions!$C$50/100),3,4))))),"")</f>
        <v/>
      </c>
      <c r="P188" s="71"/>
      <c r="Q188" s="5"/>
      <c r="R188" s="61" t="str">
        <f>IFERROR(IF(ISBLANK(Q188),"",IF(Q188/instructions!$C$46&lt;(instructions!$C$53/100),0,IF(Q188/instructions!$C$46&lt;(instructions!$C$52/100),1,IF(Q188/instructions!$C$46&lt;(instructions!$C$51/100),2,IF(Q188/instructions!$C$46&lt;(instructions!$C$50/100),3,4))))),"")</f>
        <v/>
      </c>
      <c r="S188" s="71"/>
      <c r="T188" s="5"/>
      <c r="U188" s="61" t="str">
        <f>IFERROR(IF(ISBLANK(T188),"",IF(T188/instructions!$C$47&lt;(instructions!$C$53/100),0,IF(T188/instructions!$C$47&lt;(instructions!$C$52/100),1,IF(T188/instructions!$C$47&lt;(instructions!$C$51/100),2,IF(T188/instructions!$C$47&lt;(instructions!$C$50/100),3,4))))),"")</f>
        <v/>
      </c>
      <c r="V188" s="56" t="str">
        <f t="shared" si="12"/>
        <v/>
      </c>
      <c r="W188" s="57" t="str">
        <f t="shared" si="13"/>
        <v/>
      </c>
    </row>
    <row r="189" spans="1:23" ht="22" customHeight="1">
      <c r="A189" s="50" t="str">
        <f>IF(ISBLANK(H189),"",instructions!$C$26)</f>
        <v/>
      </c>
      <c r="B189" s="56" t="str">
        <f>IF(ISBLANK(H189),"",instructions!$C$28)</f>
        <v/>
      </c>
      <c r="C189" s="51" t="str">
        <f>IF(ISBLANK(H189),"",instructions!$C$30)</f>
        <v/>
      </c>
      <c r="D189" s="51" t="str">
        <f t="shared" si="10"/>
        <v/>
      </c>
      <c r="E189" s="52" t="str">
        <f>IF(ISBLANK(H189),"",instructions!$C$34)</f>
        <v/>
      </c>
      <c r="F189" s="52" t="str">
        <f>IF(ISBLANK(H189),"",instructions!$C$36)</f>
        <v/>
      </c>
      <c r="G189" s="52" t="str">
        <f t="shared" si="11"/>
        <v/>
      </c>
      <c r="H189" s="5"/>
      <c r="I189" s="5"/>
      <c r="J189" s="5"/>
      <c r="K189" s="5"/>
      <c r="L189" s="61" t="str">
        <f>IFERROR(IF(ISBLANK(K189),"",IF(K189/instructions!$C$44&lt;(instructions!$C$53/100),0,IF(K189/instructions!$C$44&lt;(instructions!$C$52/100),1,IF(K189/instructions!$C$44&lt;(instructions!$C$51/100),2,IF(K189/instructions!$C$44&lt;(instructions!$C$50/100),3,4))))),"")</f>
        <v/>
      </c>
      <c r="M189" s="71"/>
      <c r="N189" s="5"/>
      <c r="O189" s="61" t="str">
        <f>IFERROR(IF(ISBLANK(N189),"",IF(N189/instructions!$C$45&lt;(instructions!$C$53/100),0,IF(N189/instructions!$C$45&lt;(instructions!$C$52/100),1,IF(N189/instructions!$C$45&lt;(instructions!$C$51/100),2,IF(N189/instructions!$C$45&lt;(instructions!$C$50/100),3,4))))),"")</f>
        <v/>
      </c>
      <c r="P189" s="71"/>
      <c r="Q189" s="5"/>
      <c r="R189" s="61" t="str">
        <f>IFERROR(IF(ISBLANK(Q189),"",IF(Q189/instructions!$C$46&lt;(instructions!$C$53/100),0,IF(Q189/instructions!$C$46&lt;(instructions!$C$52/100),1,IF(Q189/instructions!$C$46&lt;(instructions!$C$51/100),2,IF(Q189/instructions!$C$46&lt;(instructions!$C$50/100),3,4))))),"")</f>
        <v/>
      </c>
      <c r="S189" s="71"/>
      <c r="T189" s="5"/>
      <c r="U189" s="61" t="str">
        <f>IFERROR(IF(ISBLANK(T189),"",IF(T189/instructions!$C$47&lt;(instructions!$C$53/100),0,IF(T189/instructions!$C$47&lt;(instructions!$C$52/100),1,IF(T189/instructions!$C$47&lt;(instructions!$C$51/100),2,IF(T189/instructions!$C$47&lt;(instructions!$C$50/100),3,4))))),"")</f>
        <v/>
      </c>
      <c r="V189" s="56" t="str">
        <f t="shared" si="12"/>
        <v/>
      </c>
      <c r="W189" s="57" t="str">
        <f t="shared" si="13"/>
        <v/>
      </c>
    </row>
    <row r="190" spans="1:23" ht="22" customHeight="1">
      <c r="A190" s="50" t="str">
        <f>IF(ISBLANK(H190),"",instructions!$C$26)</f>
        <v/>
      </c>
      <c r="B190" s="56" t="str">
        <f>IF(ISBLANK(H190),"",instructions!$C$28)</f>
        <v/>
      </c>
      <c r="C190" s="51" t="str">
        <f>IF(ISBLANK(H190),"",instructions!$C$30)</f>
        <v/>
      </c>
      <c r="D190" s="51" t="str">
        <f t="shared" si="10"/>
        <v/>
      </c>
      <c r="E190" s="52" t="str">
        <f>IF(ISBLANK(H190),"",instructions!$C$34)</f>
        <v/>
      </c>
      <c r="F190" s="52" t="str">
        <f>IF(ISBLANK(H190),"",instructions!$C$36)</f>
        <v/>
      </c>
      <c r="G190" s="52" t="str">
        <f t="shared" si="11"/>
        <v/>
      </c>
      <c r="H190" s="5"/>
      <c r="I190" s="5"/>
      <c r="J190" s="5"/>
      <c r="K190" s="5"/>
      <c r="L190" s="61" t="str">
        <f>IFERROR(IF(ISBLANK(K190),"",IF(K190/instructions!$C$44&lt;(instructions!$C$53/100),0,IF(K190/instructions!$C$44&lt;(instructions!$C$52/100),1,IF(K190/instructions!$C$44&lt;(instructions!$C$51/100),2,IF(K190/instructions!$C$44&lt;(instructions!$C$50/100),3,4))))),"")</f>
        <v/>
      </c>
      <c r="M190" s="71"/>
      <c r="N190" s="5"/>
      <c r="O190" s="61" t="str">
        <f>IFERROR(IF(ISBLANK(N190),"",IF(N190/instructions!$C$45&lt;(instructions!$C$53/100),0,IF(N190/instructions!$C$45&lt;(instructions!$C$52/100),1,IF(N190/instructions!$C$45&lt;(instructions!$C$51/100),2,IF(N190/instructions!$C$45&lt;(instructions!$C$50/100),3,4))))),"")</f>
        <v/>
      </c>
      <c r="P190" s="71"/>
      <c r="Q190" s="5"/>
      <c r="R190" s="61" t="str">
        <f>IFERROR(IF(ISBLANK(Q190),"",IF(Q190/instructions!$C$46&lt;(instructions!$C$53/100),0,IF(Q190/instructions!$C$46&lt;(instructions!$C$52/100),1,IF(Q190/instructions!$C$46&lt;(instructions!$C$51/100),2,IF(Q190/instructions!$C$46&lt;(instructions!$C$50/100),3,4))))),"")</f>
        <v/>
      </c>
      <c r="S190" s="71"/>
      <c r="T190" s="5"/>
      <c r="U190" s="61" t="str">
        <f>IFERROR(IF(ISBLANK(T190),"",IF(T190/instructions!$C$47&lt;(instructions!$C$53/100),0,IF(T190/instructions!$C$47&lt;(instructions!$C$52/100),1,IF(T190/instructions!$C$47&lt;(instructions!$C$51/100),2,IF(T190/instructions!$C$47&lt;(instructions!$C$50/100),3,4))))),"")</f>
        <v/>
      </c>
      <c r="V190" s="56" t="str">
        <f t="shared" si="12"/>
        <v/>
      </c>
      <c r="W190" s="57" t="str">
        <f t="shared" si="13"/>
        <v/>
      </c>
    </row>
    <row r="191" spans="1:23" ht="22" customHeight="1">
      <c r="A191" s="50" t="str">
        <f>IF(ISBLANK(H191),"",instructions!$C$26)</f>
        <v/>
      </c>
      <c r="B191" s="56" t="str">
        <f>IF(ISBLANK(H191),"",instructions!$C$28)</f>
        <v/>
      </c>
      <c r="C191" s="51" t="str">
        <f>IF(ISBLANK(H191),"",instructions!$C$30)</f>
        <v/>
      </c>
      <c r="D191" s="51" t="str">
        <f t="shared" si="10"/>
        <v/>
      </c>
      <c r="E191" s="52" t="str">
        <f>IF(ISBLANK(H191),"",instructions!$C$34)</f>
        <v/>
      </c>
      <c r="F191" s="52" t="str">
        <f>IF(ISBLANK(H191),"",instructions!$C$36)</f>
        <v/>
      </c>
      <c r="G191" s="52" t="str">
        <f t="shared" si="11"/>
        <v/>
      </c>
      <c r="H191" s="5"/>
      <c r="I191" s="5"/>
      <c r="J191" s="5"/>
      <c r="K191" s="5"/>
      <c r="L191" s="61" t="str">
        <f>IFERROR(IF(ISBLANK(K191),"",IF(K191/instructions!$C$44&lt;(instructions!$C$53/100),0,IF(K191/instructions!$C$44&lt;(instructions!$C$52/100),1,IF(K191/instructions!$C$44&lt;(instructions!$C$51/100),2,IF(K191/instructions!$C$44&lt;(instructions!$C$50/100),3,4))))),"")</f>
        <v/>
      </c>
      <c r="M191" s="71"/>
      <c r="N191" s="5"/>
      <c r="O191" s="61" t="str">
        <f>IFERROR(IF(ISBLANK(N191),"",IF(N191/instructions!$C$45&lt;(instructions!$C$53/100),0,IF(N191/instructions!$C$45&lt;(instructions!$C$52/100),1,IF(N191/instructions!$C$45&lt;(instructions!$C$51/100),2,IF(N191/instructions!$C$45&lt;(instructions!$C$50/100),3,4))))),"")</f>
        <v/>
      </c>
      <c r="P191" s="71"/>
      <c r="Q191" s="5"/>
      <c r="R191" s="61" t="str">
        <f>IFERROR(IF(ISBLANK(Q191),"",IF(Q191/instructions!$C$46&lt;(instructions!$C$53/100),0,IF(Q191/instructions!$C$46&lt;(instructions!$C$52/100),1,IF(Q191/instructions!$C$46&lt;(instructions!$C$51/100),2,IF(Q191/instructions!$C$46&lt;(instructions!$C$50/100),3,4))))),"")</f>
        <v/>
      </c>
      <c r="S191" s="71"/>
      <c r="T191" s="5"/>
      <c r="U191" s="61" t="str">
        <f>IFERROR(IF(ISBLANK(T191),"",IF(T191/instructions!$C$47&lt;(instructions!$C$53/100),0,IF(T191/instructions!$C$47&lt;(instructions!$C$52/100),1,IF(T191/instructions!$C$47&lt;(instructions!$C$51/100),2,IF(T191/instructions!$C$47&lt;(instructions!$C$50/100),3,4))))),"")</f>
        <v/>
      </c>
      <c r="V191" s="56" t="str">
        <f t="shared" si="12"/>
        <v/>
      </c>
      <c r="W191" s="57" t="str">
        <f t="shared" si="13"/>
        <v/>
      </c>
    </row>
    <row r="192" spans="1:23" ht="22" customHeight="1">
      <c r="A192" s="50" t="str">
        <f>IF(ISBLANK(H192),"",instructions!$C$26)</f>
        <v/>
      </c>
      <c r="B192" s="56" t="str">
        <f>IF(ISBLANK(H192),"",instructions!$C$28)</f>
        <v/>
      </c>
      <c r="C192" s="51" t="str">
        <f>IF(ISBLANK(H192),"",instructions!$C$30)</f>
        <v/>
      </c>
      <c r="D192" s="51" t="str">
        <f t="shared" si="10"/>
        <v/>
      </c>
      <c r="E192" s="52" t="str">
        <f>IF(ISBLANK(H192),"",instructions!$C$34)</f>
        <v/>
      </c>
      <c r="F192" s="52" t="str">
        <f>IF(ISBLANK(H192),"",instructions!$C$36)</f>
        <v/>
      </c>
      <c r="G192" s="52" t="str">
        <f t="shared" si="11"/>
        <v/>
      </c>
      <c r="H192" s="5"/>
      <c r="I192" s="5"/>
      <c r="J192" s="5"/>
      <c r="K192" s="5"/>
      <c r="L192" s="61" t="str">
        <f>IFERROR(IF(ISBLANK(K192),"",IF(K192/instructions!$C$44&lt;(instructions!$C$53/100),0,IF(K192/instructions!$C$44&lt;(instructions!$C$52/100),1,IF(K192/instructions!$C$44&lt;(instructions!$C$51/100),2,IF(K192/instructions!$C$44&lt;(instructions!$C$50/100),3,4))))),"")</f>
        <v/>
      </c>
      <c r="M192" s="71"/>
      <c r="N192" s="5"/>
      <c r="O192" s="61" t="str">
        <f>IFERROR(IF(ISBLANK(N192),"",IF(N192/instructions!$C$45&lt;(instructions!$C$53/100),0,IF(N192/instructions!$C$45&lt;(instructions!$C$52/100),1,IF(N192/instructions!$C$45&lt;(instructions!$C$51/100),2,IF(N192/instructions!$C$45&lt;(instructions!$C$50/100),3,4))))),"")</f>
        <v/>
      </c>
      <c r="P192" s="71"/>
      <c r="Q192" s="5"/>
      <c r="R192" s="61" t="str">
        <f>IFERROR(IF(ISBLANK(Q192),"",IF(Q192/instructions!$C$46&lt;(instructions!$C$53/100),0,IF(Q192/instructions!$C$46&lt;(instructions!$C$52/100),1,IF(Q192/instructions!$C$46&lt;(instructions!$C$51/100),2,IF(Q192/instructions!$C$46&lt;(instructions!$C$50/100),3,4))))),"")</f>
        <v/>
      </c>
      <c r="S192" s="71"/>
      <c r="T192" s="5"/>
      <c r="U192" s="61" t="str">
        <f>IFERROR(IF(ISBLANK(T192),"",IF(T192/instructions!$C$47&lt;(instructions!$C$53/100),0,IF(T192/instructions!$C$47&lt;(instructions!$C$52/100),1,IF(T192/instructions!$C$47&lt;(instructions!$C$51/100),2,IF(T192/instructions!$C$47&lt;(instructions!$C$50/100),3,4))))),"")</f>
        <v/>
      </c>
      <c r="V192" s="56" t="str">
        <f t="shared" si="12"/>
        <v/>
      </c>
      <c r="W192" s="57" t="str">
        <f t="shared" si="13"/>
        <v/>
      </c>
    </row>
    <row r="193" spans="1:23" ht="22" customHeight="1">
      <c r="A193" s="50" t="str">
        <f>IF(ISBLANK(H193),"",instructions!$C$26)</f>
        <v/>
      </c>
      <c r="B193" s="56" t="str">
        <f>IF(ISBLANK(H193),"",instructions!$C$28)</f>
        <v/>
      </c>
      <c r="C193" s="51" t="str">
        <f>IF(ISBLANK(H193),"",instructions!$C$30)</f>
        <v/>
      </c>
      <c r="D193" s="51" t="str">
        <f t="shared" si="10"/>
        <v/>
      </c>
      <c r="E193" s="52" t="str">
        <f>IF(ISBLANK(H193),"",instructions!$C$34)</f>
        <v/>
      </c>
      <c r="F193" s="52" t="str">
        <f>IF(ISBLANK(H193),"",instructions!$C$36)</f>
        <v/>
      </c>
      <c r="G193" s="52" t="str">
        <f t="shared" si="11"/>
        <v/>
      </c>
      <c r="H193" s="5"/>
      <c r="I193" s="5"/>
      <c r="J193" s="5"/>
      <c r="K193" s="5"/>
      <c r="L193" s="61" t="str">
        <f>IFERROR(IF(ISBLANK(K193),"",IF(K193/instructions!$C$44&lt;(instructions!$C$53/100),0,IF(K193/instructions!$C$44&lt;(instructions!$C$52/100),1,IF(K193/instructions!$C$44&lt;(instructions!$C$51/100),2,IF(K193/instructions!$C$44&lt;(instructions!$C$50/100),3,4))))),"")</f>
        <v/>
      </c>
      <c r="M193" s="71"/>
      <c r="N193" s="5"/>
      <c r="O193" s="61" t="str">
        <f>IFERROR(IF(ISBLANK(N193),"",IF(N193/instructions!$C$45&lt;(instructions!$C$53/100),0,IF(N193/instructions!$C$45&lt;(instructions!$C$52/100),1,IF(N193/instructions!$C$45&lt;(instructions!$C$51/100),2,IF(N193/instructions!$C$45&lt;(instructions!$C$50/100),3,4))))),"")</f>
        <v/>
      </c>
      <c r="P193" s="71"/>
      <c r="Q193" s="5"/>
      <c r="R193" s="61" t="str">
        <f>IFERROR(IF(ISBLANK(Q193),"",IF(Q193/instructions!$C$46&lt;(instructions!$C$53/100),0,IF(Q193/instructions!$C$46&lt;(instructions!$C$52/100),1,IF(Q193/instructions!$C$46&lt;(instructions!$C$51/100),2,IF(Q193/instructions!$C$46&lt;(instructions!$C$50/100),3,4))))),"")</f>
        <v/>
      </c>
      <c r="S193" s="71"/>
      <c r="T193" s="5"/>
      <c r="U193" s="61" t="str">
        <f>IFERROR(IF(ISBLANK(T193),"",IF(T193/instructions!$C$47&lt;(instructions!$C$53/100),0,IF(T193/instructions!$C$47&lt;(instructions!$C$52/100),1,IF(T193/instructions!$C$47&lt;(instructions!$C$51/100),2,IF(T193/instructions!$C$47&lt;(instructions!$C$50/100),3,4))))),"")</f>
        <v/>
      </c>
      <c r="V193" s="56" t="str">
        <f t="shared" si="12"/>
        <v/>
      </c>
      <c r="W193" s="57" t="str">
        <f t="shared" si="13"/>
        <v/>
      </c>
    </row>
    <row r="194" spans="1:23" ht="22" customHeight="1">
      <c r="A194" s="50" t="str">
        <f>IF(ISBLANK(H194),"",instructions!$C$26)</f>
        <v/>
      </c>
      <c r="B194" s="56" t="str">
        <f>IF(ISBLANK(H194),"",instructions!$C$28)</f>
        <v/>
      </c>
      <c r="C194" s="51" t="str">
        <f>IF(ISBLANK(H194),"",instructions!$C$30)</f>
        <v/>
      </c>
      <c r="D194" s="51" t="str">
        <f t="shared" si="10"/>
        <v/>
      </c>
      <c r="E194" s="52" t="str">
        <f>IF(ISBLANK(H194),"",instructions!$C$34)</f>
        <v/>
      </c>
      <c r="F194" s="52" t="str">
        <f>IF(ISBLANK(H194),"",instructions!$C$36)</f>
        <v/>
      </c>
      <c r="G194" s="52" t="str">
        <f t="shared" si="11"/>
        <v/>
      </c>
      <c r="H194" s="5"/>
      <c r="I194" s="5"/>
      <c r="J194" s="5"/>
      <c r="K194" s="5"/>
      <c r="L194" s="61" t="str">
        <f>IFERROR(IF(ISBLANK(K194),"",IF(K194/instructions!$C$44&lt;(instructions!$C$53/100),0,IF(K194/instructions!$C$44&lt;(instructions!$C$52/100),1,IF(K194/instructions!$C$44&lt;(instructions!$C$51/100),2,IF(K194/instructions!$C$44&lt;(instructions!$C$50/100),3,4))))),"")</f>
        <v/>
      </c>
      <c r="M194" s="71"/>
      <c r="N194" s="5"/>
      <c r="O194" s="61" t="str">
        <f>IFERROR(IF(ISBLANK(N194),"",IF(N194/instructions!$C$45&lt;(instructions!$C$53/100),0,IF(N194/instructions!$C$45&lt;(instructions!$C$52/100),1,IF(N194/instructions!$C$45&lt;(instructions!$C$51/100),2,IF(N194/instructions!$C$45&lt;(instructions!$C$50/100),3,4))))),"")</f>
        <v/>
      </c>
      <c r="P194" s="71"/>
      <c r="Q194" s="5"/>
      <c r="R194" s="61" t="str">
        <f>IFERROR(IF(ISBLANK(Q194),"",IF(Q194/instructions!$C$46&lt;(instructions!$C$53/100),0,IF(Q194/instructions!$C$46&lt;(instructions!$C$52/100),1,IF(Q194/instructions!$C$46&lt;(instructions!$C$51/100),2,IF(Q194/instructions!$C$46&lt;(instructions!$C$50/100),3,4))))),"")</f>
        <v/>
      </c>
      <c r="S194" s="71"/>
      <c r="T194" s="5"/>
      <c r="U194" s="61" t="str">
        <f>IFERROR(IF(ISBLANK(T194),"",IF(T194/instructions!$C$47&lt;(instructions!$C$53/100),0,IF(T194/instructions!$C$47&lt;(instructions!$C$52/100),1,IF(T194/instructions!$C$47&lt;(instructions!$C$51/100),2,IF(T194/instructions!$C$47&lt;(instructions!$C$50/100),3,4))))),"")</f>
        <v/>
      </c>
      <c r="V194" s="56" t="str">
        <f t="shared" si="12"/>
        <v/>
      </c>
      <c r="W194" s="57" t="str">
        <f t="shared" si="13"/>
        <v/>
      </c>
    </row>
    <row r="195" spans="1:23" ht="22" customHeight="1">
      <c r="A195" s="50" t="str">
        <f>IF(ISBLANK(H195),"",instructions!$C$26)</f>
        <v/>
      </c>
      <c r="B195" s="56" t="str">
        <f>IF(ISBLANK(H195),"",instructions!$C$28)</f>
        <v/>
      </c>
      <c r="C195" s="51" t="str">
        <f>IF(ISBLANK(H195),"",instructions!$C$30)</f>
        <v/>
      </c>
      <c r="D195" s="51" t="str">
        <f t="shared" ref="D195:D200" si="14">IF(ISBLANK(H195),"","Diversity, Understanding")</f>
        <v/>
      </c>
      <c r="E195" s="52" t="str">
        <f>IF(ISBLANK(H195),"",instructions!$C$34)</f>
        <v/>
      </c>
      <c r="F195" s="52" t="str">
        <f>IF(ISBLANK(H195),"",instructions!$C$36)</f>
        <v/>
      </c>
      <c r="G195" s="52" t="str">
        <f t="shared" ref="G195:G201" si="15">IF(ISBLANK(H195),"","PREPOST")</f>
        <v/>
      </c>
      <c r="H195" s="5"/>
      <c r="I195" s="5"/>
      <c r="J195" s="5"/>
      <c r="K195" s="5"/>
      <c r="L195" s="61" t="str">
        <f>IFERROR(IF(ISBLANK(K195),"",IF(K195/instructions!$C$44&lt;(instructions!$C$53/100),0,IF(K195/instructions!$C$44&lt;(instructions!$C$52/100),1,IF(K195/instructions!$C$44&lt;(instructions!$C$51/100),2,IF(K195/instructions!$C$44&lt;(instructions!$C$50/100),3,4))))),"")</f>
        <v/>
      </c>
      <c r="M195" s="71"/>
      <c r="N195" s="5"/>
      <c r="O195" s="61" t="str">
        <f>IFERROR(IF(ISBLANK(N195),"",IF(N195/instructions!$C$45&lt;(instructions!$C$53/100),0,IF(N195/instructions!$C$45&lt;(instructions!$C$52/100),1,IF(N195/instructions!$C$45&lt;(instructions!$C$51/100),2,IF(N195/instructions!$C$45&lt;(instructions!$C$50/100),3,4))))),"")</f>
        <v/>
      </c>
      <c r="P195" s="71"/>
      <c r="Q195" s="5"/>
      <c r="R195" s="61" t="str">
        <f>IFERROR(IF(ISBLANK(Q195),"",IF(Q195/instructions!$C$46&lt;(instructions!$C$53/100),0,IF(Q195/instructions!$C$46&lt;(instructions!$C$52/100),1,IF(Q195/instructions!$C$46&lt;(instructions!$C$51/100),2,IF(Q195/instructions!$C$46&lt;(instructions!$C$50/100),3,4))))),"")</f>
        <v/>
      </c>
      <c r="S195" s="71"/>
      <c r="T195" s="5"/>
      <c r="U195" s="61" t="str">
        <f>IFERROR(IF(ISBLANK(T195),"",IF(T195/instructions!$C$47&lt;(instructions!$C$53/100),0,IF(T195/instructions!$C$47&lt;(instructions!$C$52/100),1,IF(T195/instructions!$C$47&lt;(instructions!$C$51/100),2,IF(T195/instructions!$C$47&lt;(instructions!$C$50/100),3,4))))),"")</f>
        <v/>
      </c>
      <c r="V195" s="56" t="str">
        <f t="shared" si="12"/>
        <v/>
      </c>
      <c r="W195" s="57" t="str">
        <f t="shared" si="13"/>
        <v/>
      </c>
    </row>
    <row r="196" spans="1:23" ht="22" customHeight="1">
      <c r="A196" s="50" t="str">
        <f>IF(ISBLANK(H196),"",instructions!$C$26)</f>
        <v/>
      </c>
      <c r="B196" s="56" t="str">
        <f>IF(ISBLANK(H196),"",instructions!$C$28)</f>
        <v/>
      </c>
      <c r="C196" s="51" t="str">
        <f>IF(ISBLANK(H196),"",instructions!$C$30)</f>
        <v/>
      </c>
      <c r="D196" s="51" t="str">
        <f t="shared" si="14"/>
        <v/>
      </c>
      <c r="E196" s="52" t="str">
        <f>IF(ISBLANK(H196),"",instructions!$C$34)</f>
        <v/>
      </c>
      <c r="F196" s="52" t="str">
        <f>IF(ISBLANK(H196),"",instructions!$C$36)</f>
        <v/>
      </c>
      <c r="G196" s="52" t="str">
        <f t="shared" si="15"/>
        <v/>
      </c>
      <c r="H196" s="5"/>
      <c r="I196" s="5"/>
      <c r="J196" s="5"/>
      <c r="K196" s="5"/>
      <c r="L196" s="61" t="str">
        <f>IFERROR(IF(ISBLANK(K196),"",IF(K196/instructions!$C$44&lt;(instructions!$C$53/100),0,IF(K196/instructions!$C$44&lt;(instructions!$C$52/100),1,IF(K196/instructions!$C$44&lt;(instructions!$C$51/100),2,IF(K196/instructions!$C$44&lt;(instructions!$C$50/100),3,4))))),"")</f>
        <v/>
      </c>
      <c r="M196" s="71"/>
      <c r="N196" s="5"/>
      <c r="O196" s="61" t="str">
        <f>IFERROR(IF(ISBLANK(N196),"",IF(N196/instructions!$C$45&lt;(instructions!$C$53/100),0,IF(N196/instructions!$C$45&lt;(instructions!$C$52/100),1,IF(N196/instructions!$C$45&lt;(instructions!$C$51/100),2,IF(N196/instructions!$C$45&lt;(instructions!$C$50/100),3,4))))),"")</f>
        <v/>
      </c>
      <c r="P196" s="71"/>
      <c r="Q196" s="5"/>
      <c r="R196" s="61" t="str">
        <f>IFERROR(IF(ISBLANK(Q196),"",IF(Q196/instructions!$C$46&lt;(instructions!$C$53/100),0,IF(Q196/instructions!$C$46&lt;(instructions!$C$52/100),1,IF(Q196/instructions!$C$46&lt;(instructions!$C$51/100),2,IF(Q196/instructions!$C$46&lt;(instructions!$C$50/100),3,4))))),"")</f>
        <v/>
      </c>
      <c r="S196" s="71"/>
      <c r="T196" s="5"/>
      <c r="U196" s="61" t="str">
        <f>IFERROR(IF(ISBLANK(T196),"",IF(T196/instructions!$C$47&lt;(instructions!$C$53/100),0,IF(T196/instructions!$C$47&lt;(instructions!$C$52/100),1,IF(T196/instructions!$C$47&lt;(instructions!$C$51/100),2,IF(T196/instructions!$C$47&lt;(instructions!$C$50/100),3,4))))),"")</f>
        <v/>
      </c>
      <c r="V196" s="56" t="str">
        <f t="shared" si="12"/>
        <v/>
      </c>
      <c r="W196" s="57" t="str">
        <f t="shared" si="13"/>
        <v/>
      </c>
    </row>
    <row r="197" spans="1:23" ht="22" customHeight="1">
      <c r="A197" s="50" t="str">
        <f>IF(ISBLANK(H197),"",instructions!$C$26)</f>
        <v/>
      </c>
      <c r="B197" s="56" t="str">
        <f>IF(ISBLANK(H197),"",instructions!$C$28)</f>
        <v/>
      </c>
      <c r="C197" s="51" t="str">
        <f>IF(ISBLANK(H197),"",instructions!$C$30)</f>
        <v/>
      </c>
      <c r="D197" s="51" t="str">
        <f t="shared" si="14"/>
        <v/>
      </c>
      <c r="E197" s="52" t="str">
        <f>IF(ISBLANK(H197),"",instructions!$C$34)</f>
        <v/>
      </c>
      <c r="F197" s="52" t="str">
        <f>IF(ISBLANK(H197),"",instructions!$C$36)</f>
        <v/>
      </c>
      <c r="G197" s="52" t="str">
        <f t="shared" si="15"/>
        <v/>
      </c>
      <c r="H197" s="5"/>
      <c r="I197" s="5"/>
      <c r="J197" s="5"/>
      <c r="K197" s="5"/>
      <c r="L197" s="61" t="str">
        <f>IFERROR(IF(ISBLANK(K197),"",IF(K197/instructions!$C$44&lt;(instructions!$C$53/100),0,IF(K197/instructions!$C$44&lt;(instructions!$C$52/100),1,IF(K197/instructions!$C$44&lt;(instructions!$C$51/100),2,IF(K197/instructions!$C$44&lt;(instructions!$C$50/100),3,4))))),"")</f>
        <v/>
      </c>
      <c r="M197" s="71"/>
      <c r="N197" s="5"/>
      <c r="O197" s="61" t="str">
        <f>IFERROR(IF(ISBLANK(N197),"",IF(N197/instructions!$C$45&lt;(instructions!$C$53/100),0,IF(N197/instructions!$C$45&lt;(instructions!$C$52/100),1,IF(N197/instructions!$C$45&lt;(instructions!$C$51/100),2,IF(N197/instructions!$C$45&lt;(instructions!$C$50/100),3,4))))),"")</f>
        <v/>
      </c>
      <c r="P197" s="71"/>
      <c r="Q197" s="5"/>
      <c r="R197" s="61" t="str">
        <f>IFERROR(IF(ISBLANK(Q197),"",IF(Q197/instructions!$C$46&lt;(instructions!$C$53/100),0,IF(Q197/instructions!$C$46&lt;(instructions!$C$52/100),1,IF(Q197/instructions!$C$46&lt;(instructions!$C$51/100),2,IF(Q197/instructions!$C$46&lt;(instructions!$C$50/100),3,4))))),"")</f>
        <v/>
      </c>
      <c r="S197" s="71"/>
      <c r="T197" s="5"/>
      <c r="U197" s="61" t="str">
        <f>IFERROR(IF(ISBLANK(T197),"",IF(T197/instructions!$C$47&lt;(instructions!$C$53/100),0,IF(T197/instructions!$C$47&lt;(instructions!$C$52/100),1,IF(T197/instructions!$C$47&lt;(instructions!$C$51/100),2,IF(T197/instructions!$C$47&lt;(instructions!$C$50/100),3,4))))),"")</f>
        <v/>
      </c>
      <c r="V197" s="56" t="str">
        <f t="shared" si="12"/>
        <v/>
      </c>
      <c r="W197" s="57" t="str">
        <f t="shared" si="13"/>
        <v/>
      </c>
    </row>
    <row r="198" spans="1:23" ht="22" customHeight="1">
      <c r="A198" s="50" t="str">
        <f>IF(ISBLANK(H198),"",instructions!$C$26)</f>
        <v/>
      </c>
      <c r="B198" s="56" t="str">
        <f>IF(ISBLANK(H198),"",instructions!$C$28)</f>
        <v/>
      </c>
      <c r="C198" s="51" t="str">
        <f>IF(ISBLANK(H198),"",instructions!$C$30)</f>
        <v/>
      </c>
      <c r="D198" s="51" t="str">
        <f t="shared" si="14"/>
        <v/>
      </c>
      <c r="E198" s="52" t="str">
        <f>IF(ISBLANK(H198),"",instructions!$C$34)</f>
        <v/>
      </c>
      <c r="F198" s="52" t="str">
        <f>IF(ISBLANK(H198),"",instructions!$C$36)</f>
        <v/>
      </c>
      <c r="G198" s="52" t="str">
        <f t="shared" si="15"/>
        <v/>
      </c>
      <c r="H198" s="5"/>
      <c r="I198" s="5"/>
      <c r="J198" s="5"/>
      <c r="K198" s="5"/>
      <c r="L198" s="61" t="str">
        <f>IFERROR(IF(ISBLANK(K198),"",IF(K198/instructions!$C$44&lt;(instructions!$C$53/100),0,IF(K198/instructions!$C$44&lt;(instructions!$C$52/100),1,IF(K198/instructions!$C$44&lt;(instructions!$C$51/100),2,IF(K198/instructions!$C$44&lt;(instructions!$C$50/100),3,4))))),"")</f>
        <v/>
      </c>
      <c r="M198" s="71"/>
      <c r="N198" s="5"/>
      <c r="O198" s="61" t="str">
        <f>IFERROR(IF(ISBLANK(N198),"",IF(N198/instructions!$C$45&lt;(instructions!$C$53/100),0,IF(N198/instructions!$C$45&lt;(instructions!$C$52/100),1,IF(N198/instructions!$C$45&lt;(instructions!$C$51/100),2,IF(N198/instructions!$C$45&lt;(instructions!$C$50/100),3,4))))),"")</f>
        <v/>
      </c>
      <c r="P198" s="71"/>
      <c r="Q198" s="5"/>
      <c r="R198" s="61" t="str">
        <f>IFERROR(IF(ISBLANK(Q198),"",IF(Q198/instructions!$C$46&lt;(instructions!$C$53/100),0,IF(Q198/instructions!$C$46&lt;(instructions!$C$52/100),1,IF(Q198/instructions!$C$46&lt;(instructions!$C$51/100),2,IF(Q198/instructions!$C$46&lt;(instructions!$C$50/100),3,4))))),"")</f>
        <v/>
      </c>
      <c r="S198" s="71"/>
      <c r="T198" s="5"/>
      <c r="U198" s="61" t="str">
        <f>IFERROR(IF(ISBLANK(T198),"",IF(T198/instructions!$C$47&lt;(instructions!$C$53/100),0,IF(T198/instructions!$C$47&lt;(instructions!$C$52/100),1,IF(T198/instructions!$C$47&lt;(instructions!$C$51/100),2,IF(T198/instructions!$C$47&lt;(instructions!$C$50/100),3,4))))),"")</f>
        <v/>
      </c>
      <c r="V198" s="56" t="str">
        <f t="shared" si="12"/>
        <v/>
      </c>
      <c r="W198" s="57" t="str">
        <f t="shared" si="13"/>
        <v/>
      </c>
    </row>
    <row r="199" spans="1:23" ht="22" customHeight="1">
      <c r="A199" s="50" t="str">
        <f>IF(ISBLANK(H199),"",instructions!$C$26)</f>
        <v/>
      </c>
      <c r="B199" s="56" t="str">
        <f>IF(ISBLANK(H199),"",instructions!$C$28)</f>
        <v/>
      </c>
      <c r="C199" s="51" t="str">
        <f>IF(ISBLANK(H199),"",instructions!$C$30)</f>
        <v/>
      </c>
      <c r="D199" s="51" t="str">
        <f t="shared" si="14"/>
        <v/>
      </c>
      <c r="E199" s="52" t="str">
        <f>IF(ISBLANK(H199),"",instructions!$C$34)</f>
        <v/>
      </c>
      <c r="F199" s="52" t="str">
        <f>IF(ISBLANK(H199),"",instructions!$C$36)</f>
        <v/>
      </c>
      <c r="G199" s="52" t="str">
        <f t="shared" si="15"/>
        <v/>
      </c>
      <c r="H199" s="5"/>
      <c r="I199" s="5"/>
      <c r="J199" s="5"/>
      <c r="K199" s="5"/>
      <c r="L199" s="61" t="str">
        <f>IFERROR(IF(ISBLANK(K199),"",IF(K199/instructions!$C$44&lt;(instructions!$C$53/100),0,IF(K199/instructions!$C$44&lt;(instructions!$C$52/100),1,IF(K199/instructions!$C$44&lt;(instructions!$C$51/100),2,IF(K199/instructions!$C$44&lt;(instructions!$C$50/100),3,4))))),"")</f>
        <v/>
      </c>
      <c r="M199" s="71"/>
      <c r="N199" s="5"/>
      <c r="O199" s="61" t="str">
        <f>IFERROR(IF(ISBLANK(N199),"",IF(N199/instructions!$C$45&lt;(instructions!$C$53/100),0,IF(N199/instructions!$C$45&lt;(instructions!$C$52/100),1,IF(N199/instructions!$C$45&lt;(instructions!$C$51/100),2,IF(N199/instructions!$C$45&lt;(instructions!$C$50/100),3,4))))),"")</f>
        <v/>
      </c>
      <c r="P199" s="71"/>
      <c r="Q199" s="5"/>
      <c r="R199" s="61" t="str">
        <f>IFERROR(IF(ISBLANK(Q199),"",IF(Q199/instructions!$C$46&lt;(instructions!$C$53/100),0,IF(Q199/instructions!$C$46&lt;(instructions!$C$52/100),1,IF(Q199/instructions!$C$46&lt;(instructions!$C$51/100),2,IF(Q199/instructions!$C$46&lt;(instructions!$C$50/100),3,4))))),"")</f>
        <v/>
      </c>
      <c r="S199" s="71"/>
      <c r="T199" s="5"/>
      <c r="U199" s="61" t="str">
        <f>IFERROR(IF(ISBLANK(T199),"",IF(T199/instructions!$C$47&lt;(instructions!$C$53/100),0,IF(T199/instructions!$C$47&lt;(instructions!$C$52/100),1,IF(T199/instructions!$C$47&lt;(instructions!$C$51/100),2,IF(T199/instructions!$C$47&lt;(instructions!$C$50/100),3,4))))),"")</f>
        <v/>
      </c>
      <c r="V199" s="56" t="str">
        <f t="shared" si="12"/>
        <v/>
      </c>
      <c r="W199" s="57" t="str">
        <f t="shared" si="13"/>
        <v/>
      </c>
    </row>
    <row r="200" spans="1:23" ht="22" customHeight="1">
      <c r="A200" s="50" t="str">
        <f>IF(ISBLANK(H200),"",instructions!$C$26)</f>
        <v/>
      </c>
      <c r="B200" s="56" t="str">
        <f>IF(ISBLANK(H200),"",instructions!$C$28)</f>
        <v/>
      </c>
      <c r="C200" s="51" t="str">
        <f>IF(ISBLANK(H200),"",instructions!$C$30)</f>
        <v/>
      </c>
      <c r="D200" s="51" t="str">
        <f t="shared" si="14"/>
        <v/>
      </c>
      <c r="E200" s="52" t="str">
        <f>IF(ISBLANK(H200),"",instructions!$C$34)</f>
        <v/>
      </c>
      <c r="F200" s="52" t="str">
        <f>IF(ISBLANK(H200),"",instructions!$C$36)</f>
        <v/>
      </c>
      <c r="G200" s="52" t="str">
        <f t="shared" si="15"/>
        <v/>
      </c>
      <c r="H200" s="5"/>
      <c r="I200" s="5"/>
      <c r="J200" s="5"/>
      <c r="K200" s="5"/>
      <c r="L200" s="61" t="str">
        <f>IFERROR(IF(ISBLANK(K200),"",IF(K200/instructions!$C$44&lt;(instructions!$C$53/100),0,IF(K200/instructions!$C$44&lt;(instructions!$C$52/100),1,IF(K200/instructions!$C$44&lt;(instructions!$C$51/100),2,IF(K200/instructions!$C$44&lt;(instructions!$C$50/100),3,4))))),"")</f>
        <v/>
      </c>
      <c r="M200" s="71"/>
      <c r="N200" s="5"/>
      <c r="O200" s="61" t="str">
        <f>IFERROR(IF(ISBLANK(N200),"",IF(N200/instructions!$C$45&lt;(instructions!$C$53/100),0,IF(N200/instructions!$C$45&lt;(instructions!$C$52/100),1,IF(N200/instructions!$C$45&lt;(instructions!$C$51/100),2,IF(N200/instructions!$C$45&lt;(instructions!$C$50/100),3,4))))),"")</f>
        <v/>
      </c>
      <c r="P200" s="71"/>
      <c r="Q200" s="5"/>
      <c r="R200" s="61" t="str">
        <f>IFERROR(IF(ISBLANK(Q200),"",IF(Q200/instructions!$C$46&lt;(instructions!$C$53/100),0,IF(Q200/instructions!$C$46&lt;(instructions!$C$52/100),1,IF(Q200/instructions!$C$46&lt;(instructions!$C$51/100),2,IF(Q200/instructions!$C$46&lt;(instructions!$C$50/100),3,4))))),"")</f>
        <v/>
      </c>
      <c r="S200" s="71"/>
      <c r="T200" s="5"/>
      <c r="U200" s="61" t="str">
        <f>IFERROR(IF(ISBLANK(T200),"",IF(T200/instructions!$C$47&lt;(instructions!$C$53/100),0,IF(T200/instructions!$C$47&lt;(instructions!$C$52/100),1,IF(T200/instructions!$C$47&lt;(instructions!$C$51/100),2,IF(T200/instructions!$C$47&lt;(instructions!$C$50/100),3,4))))),"")</f>
        <v/>
      </c>
      <c r="V200" s="56" t="str">
        <f t="shared" si="12"/>
        <v/>
      </c>
      <c r="W200" s="57" t="str">
        <f t="shared" si="13"/>
        <v/>
      </c>
    </row>
    <row r="201" spans="1:23" ht="22" customHeight="1" thickBot="1">
      <c r="A201" s="53" t="str">
        <f>IF(ISBLANK(H201),"",instructions!$C$26)</f>
        <v/>
      </c>
      <c r="B201" s="58" t="str">
        <f>IF(ISBLANK(H201),"",instructions!$C$28)</f>
        <v/>
      </c>
      <c r="C201" s="54" t="str">
        <f>IF(ISBLANK(H201),"",instructions!$C$30)</f>
        <v/>
      </c>
      <c r="D201" s="54" t="str">
        <f>IF(ISBLANK(H201),"","Diversity, Understanding")</f>
        <v/>
      </c>
      <c r="E201" s="55" t="str">
        <f>IF(ISBLANK(H201),"",instructions!$C$34)</f>
        <v/>
      </c>
      <c r="F201" s="55" t="str">
        <f>IF(ISBLANK(H201),"",instructions!$C$36)</f>
        <v/>
      </c>
      <c r="G201" s="55" t="str">
        <f t="shared" si="15"/>
        <v/>
      </c>
      <c r="H201" s="7"/>
      <c r="I201" s="7"/>
      <c r="J201" s="7"/>
      <c r="K201" s="7"/>
      <c r="L201" s="62" t="str">
        <f>IFERROR(IF(ISBLANK(K201),"",IF(K201/instructions!$C$44&lt;(instructions!$C$53/100),0,IF(K201/instructions!$C$44&lt;(instructions!$C$52/100),1,IF(K201/instructions!$C$44&lt;(instructions!$C$51/100),2,IF(K201/instructions!$C$44&lt;(instructions!$C$50/100),3,4))))),"")</f>
        <v/>
      </c>
      <c r="M201" s="72"/>
      <c r="N201" s="7"/>
      <c r="O201" s="62" t="str">
        <f>IFERROR(IF(ISBLANK(N201),"",IF(N201/instructions!$C$45&lt;(instructions!$C$53/100),0,IF(N201/instructions!$C$45&lt;(instructions!$C$52/100),1,IF(N201/instructions!$C$45&lt;(instructions!$C$51/100),2,IF(N201/instructions!$C$45&lt;(instructions!$C$50/100),3,4))))),"")</f>
        <v/>
      </c>
      <c r="P201" s="72"/>
      <c r="Q201" s="7"/>
      <c r="R201" s="62" t="str">
        <f>IFERROR(IF(ISBLANK(Q201),"",IF(Q201/instructions!$C$46&lt;(instructions!$C$53/100),0,IF(Q201/instructions!$C$46&lt;(instructions!$C$52/100),1,IF(Q201/instructions!$C$46&lt;(instructions!$C$51/100),2,IF(Q201/instructions!$C$46&lt;(instructions!$C$50/100),3,4))))),"")</f>
        <v/>
      </c>
      <c r="S201" s="72"/>
      <c r="T201" s="7"/>
      <c r="U201" s="62" t="str">
        <f>IFERROR(IF(ISBLANK(T201),"",IF(T201/instructions!$C$47&lt;(instructions!$C$53/100),0,IF(T201/instructions!$C$47&lt;(instructions!$C$52/100),1,IF(T201/instructions!$C$47&lt;(instructions!$C$51/100),2,IF(T201/instructions!$C$47&lt;(instructions!$C$50/100),3,4))))),"")</f>
        <v/>
      </c>
      <c r="V201" s="58" t="str">
        <f t="shared" si="12"/>
        <v/>
      </c>
      <c r="W201" s="59" t="str">
        <f t="shared" si="13"/>
        <v/>
      </c>
    </row>
  </sheetData>
  <sheetProtection sheet="1" objects="1" scenarios="1" selectLockedCells="1"/>
  <phoneticPr fontId="7" type="noConversion"/>
  <conditionalFormatting sqref="A2:W201">
    <cfRule type="expression" dxfId="2" priority="1">
      <formula>MOD(ROW(),2)</formula>
    </cfRule>
  </conditionalFormatting>
  <dataValidations count="1">
    <dataValidation type="whole" allowBlank="1" showInputMessage="1" showErrorMessage="1" sqref="I2:I201" xr:uid="{00000000-0002-0000-0100-000000000000}">
      <formula1>12000000</formula1>
      <formula2>14000000</formula2>
    </dataValidation>
  </dataValidations>
  <pageMargins left="0.2" right="0.2" top="0.2" bottom="0.2" header="0.5" footer="0.5"/>
  <pageSetup scale="59" fitToHeight="4" orientation="landscape" horizontalDpi="4294967292" verticalDpi="429496729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howOutlineSymbols="0"/>
    <pageSetUpPr fitToPage="1"/>
  </sheetPr>
  <dimension ref="B1:B59"/>
  <sheetViews>
    <sheetView showGridLines="0" showRowColHeaders="0" showOutlineSymbols="0" workbookViewId="0">
      <selection activeCell="B3" sqref="B3"/>
    </sheetView>
  </sheetViews>
  <sheetFormatPr baseColWidth="10" defaultRowHeight="16"/>
  <cols>
    <col min="1" max="1" width="1.1640625" style="11" customWidth="1"/>
    <col min="2" max="2" width="81.5" style="11" customWidth="1"/>
    <col min="3" max="16384" width="10.83203125" style="11"/>
  </cols>
  <sheetData>
    <row r="1" spans="2:2" ht="34" customHeight="1">
      <c r="B1" s="65" t="s">
        <v>60</v>
      </c>
    </row>
    <row r="2" spans="2:2" ht="7" customHeight="1">
      <c r="B2" s="23"/>
    </row>
    <row r="3" spans="2:2" ht="409" customHeight="1">
      <c r="B3" s="10" t="str">
        <f ca="1">IF(calculations!X1=TRUE,CONCATENATE(calculations!S19,calculations!S20,IF(calculations!S37&lt;&gt;"",CONCATENATE(IF(INFO("system")="mac",CHAR(13),CHAR(10)),IF(INFO("system")="mac",CHAR(13),CHAR(10)),calculations!S37),""),IF(calculations!S38&lt;&gt;"",CONCATENATE(IF(INFO("system")="mac",CHAR(13),CHAR(10)),IF(INFO("system")="mac",CHAR(13),CHAR(10)),calculations!S38),""),IF(calculations!S39&lt;&gt;"",CONCATENATE(IF(INFO("system")="mac",CHAR(13),CHAR(10)),IF(INFO("system")="mac",CHAR(13),CHAR(10)),calculations!S39),""),IF(calculations!S40&lt;&gt;"",CONCATENATE(IF(INFO("system")="mac",CHAR(13),CHAR(10)),IF(INFO("system")="mac",CHAR(13),CHAR(10)),calculations!S40),""),IF(INFO("system")="mac",CHAR(13),CHAR(10)),IF(INFO("system")="mac",CHAR(13),CHAR(10)),calculations!S21,IF(calculations!S22&lt;&gt;"",CONCATENATE(IF(INFO("system")="mac",CHAR(13),CHAR(10)),IF(INFO("system")="mac",CHAR(13),CHAR(10)),calculations!S22,calculations!S23,calculations!S24),""),IF(calculations!S25&lt;&gt;"",CONCATENATE(IF(INFO("system")="mac",CHAR(13),CHAR(10)),IF(INFO("system")="mac",CHAR(13),CHAR(10)),calculations!S25,calculations!S26,calculations!S27),""),IF(calculations!S28&lt;&gt;"",CONCATENATE(IF(INFO("system")="mac",CHAR(13),CHAR(10)),IF(INFO("system")="mac",CHAR(13),CHAR(10)),calculations!S28,calculations!S29,calculations!S30),""),IF(calculations!S31&lt;&gt;"",CONCATENATE(IF(INFO("system")="mac",CHAR(13),CHAR(10)),IF(INFO("system")="mac",CHAR(13),CHAR(10)),calculations!S31,calculations!S32,calculations!S33),""),IF(calculations!S34&lt;&gt;"",CONCATENATE(IF(INFO("system")="mac",CHAR(13),CHAR(10)),IF(INFO("system")="mac",CHAR(13),CHAR(10)),calculations!S34,calculations!S35,calculations!S36),"")),"No scores for the required proficiency are reported yet.")</f>
        <v>No scores for the required proficiency are reported yet.</v>
      </c>
    </row>
    <row r="4" spans="2:2" ht="340" customHeight="1">
      <c r="B4" s="10"/>
    </row>
    <row r="5" spans="2:2" ht="29" customHeight="1">
      <c r="B5" s="10"/>
    </row>
    <row r="6" spans="2:2" ht="29" customHeight="1">
      <c r="B6" s="10"/>
    </row>
    <row r="7" spans="2:2" ht="29" customHeight="1">
      <c r="B7" s="10"/>
    </row>
    <row r="8" spans="2:2" ht="29" customHeight="1">
      <c r="B8" s="10"/>
    </row>
    <row r="9" spans="2:2" ht="29" customHeight="1">
      <c r="B9" s="10"/>
    </row>
    <row r="10" spans="2:2" ht="29" customHeight="1">
      <c r="B10" s="10"/>
    </row>
    <row r="11" spans="2:2" ht="29" customHeight="1">
      <c r="B11" s="10"/>
    </row>
    <row r="12" spans="2:2" ht="29" customHeight="1">
      <c r="B12" s="10"/>
    </row>
    <row r="13" spans="2:2" ht="29" customHeight="1">
      <c r="B13" s="10"/>
    </row>
    <row r="14" spans="2:2" ht="29" customHeight="1">
      <c r="B14" s="10"/>
    </row>
    <row r="15" spans="2:2" ht="29" customHeight="1">
      <c r="B15" s="10"/>
    </row>
    <row r="16" spans="2:2" ht="29" customHeight="1">
      <c r="B16" s="10"/>
    </row>
    <row r="17" spans="2:2" ht="29" customHeight="1">
      <c r="B17" s="10"/>
    </row>
    <row r="18" spans="2:2" ht="29" customHeight="1">
      <c r="B18" s="10"/>
    </row>
    <row r="19" spans="2:2" ht="29" customHeight="1">
      <c r="B19" s="10"/>
    </row>
    <row r="20" spans="2:2" ht="29" customHeight="1">
      <c r="B20" s="10"/>
    </row>
    <row r="21" spans="2:2" ht="29" customHeight="1">
      <c r="B21" s="10"/>
    </row>
    <row r="22" spans="2:2" ht="29" customHeight="1">
      <c r="B22" s="10"/>
    </row>
    <row r="23" spans="2:2" ht="29" customHeight="1">
      <c r="B23" s="44"/>
    </row>
    <row r="24" spans="2:2" ht="29" customHeight="1">
      <c r="B24" s="44"/>
    </row>
    <row r="25" spans="2:2" ht="29" customHeight="1">
      <c r="B25" s="10"/>
    </row>
    <row r="26" spans="2:2" ht="29" customHeight="1">
      <c r="B26" s="10"/>
    </row>
    <row r="27" spans="2:2" ht="29" customHeight="1">
      <c r="B27" s="10"/>
    </row>
    <row r="28" spans="2:2" ht="29" customHeight="1">
      <c r="B28" s="10"/>
    </row>
    <row r="29" spans="2:2" ht="29" customHeight="1">
      <c r="B29" s="10"/>
    </row>
    <row r="30" spans="2:2" ht="29" customHeight="1">
      <c r="B30" s="10"/>
    </row>
    <row r="31" spans="2:2" ht="29" customHeight="1">
      <c r="B31" s="10"/>
    </row>
    <row r="32" spans="2:2" ht="29" customHeight="1">
      <c r="B32" s="10"/>
    </row>
    <row r="33" spans="2:2" ht="29" customHeight="1">
      <c r="B33" s="10"/>
    </row>
    <row r="34" spans="2:2" ht="29" customHeight="1">
      <c r="B34" s="10"/>
    </row>
    <row r="35" spans="2:2" ht="29" customHeight="1">
      <c r="B35" s="10"/>
    </row>
    <row r="36" spans="2:2" ht="29" customHeight="1">
      <c r="B36" s="10"/>
    </row>
    <row r="37" spans="2:2" ht="29" customHeight="1">
      <c r="B37" s="10"/>
    </row>
    <row r="38" spans="2:2" ht="29" customHeight="1">
      <c r="B38" s="10"/>
    </row>
    <row r="39" spans="2:2" ht="29" customHeight="1">
      <c r="B39" s="10"/>
    </row>
    <row r="40" spans="2:2" ht="29" customHeight="1">
      <c r="B40" s="10"/>
    </row>
    <row r="41" spans="2:2" ht="29" customHeight="1">
      <c r="B41" s="10"/>
    </row>
    <row r="42" spans="2:2" ht="29" customHeight="1">
      <c r="B42" s="10"/>
    </row>
    <row r="43" spans="2:2" ht="29" customHeight="1"/>
    <row r="44" spans="2:2" ht="29" customHeight="1"/>
    <row r="45" spans="2:2" ht="29" customHeight="1"/>
    <row r="46" spans="2:2" ht="29" customHeight="1"/>
    <row r="47" spans="2:2" ht="29" customHeight="1"/>
    <row r="48" spans="2:2" ht="29" customHeight="1"/>
    <row r="49" ht="29" customHeight="1"/>
    <row r="50" ht="29" customHeight="1"/>
    <row r="51" ht="29" customHeight="1"/>
    <row r="52" ht="29" customHeight="1"/>
    <row r="53" ht="29" customHeight="1"/>
    <row r="54" ht="29" customHeight="1"/>
    <row r="55" ht="29" customHeight="1"/>
    <row r="56" ht="29" customHeight="1"/>
    <row r="57" ht="29" customHeight="1"/>
    <row r="58" ht="29" customHeight="1"/>
    <row r="59" ht="29" customHeight="1"/>
  </sheetData>
  <sheetProtection sheet="1" objects="1" scenarios="1"/>
  <phoneticPr fontId="7" type="noConversion"/>
  <pageMargins left="0.75" right="0.75" top="1" bottom="1" header="0.5" footer="0.5"/>
  <pageSetup orientation="portrait" horizontalDpi="4294967292" verticalDpi="429496729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autoPageBreaks="0" fitToPage="1"/>
  </sheetPr>
  <dimension ref="A1:AT49"/>
  <sheetViews>
    <sheetView showGridLines="0" showRowColHeaders="0" topLeftCell="A4" workbookViewId="0">
      <selection activeCell="A40" sqref="A10:XFD40"/>
    </sheetView>
  </sheetViews>
  <sheetFormatPr baseColWidth="10" defaultRowHeight="16"/>
  <cols>
    <col min="1" max="1" width="6" style="12" customWidth="1"/>
    <col min="2" max="2" width="19" style="12" customWidth="1"/>
    <col min="3" max="3" width="12" style="12" hidden="1" customWidth="1"/>
    <col min="4" max="4" width="12" style="12" customWidth="1"/>
    <col min="5" max="5" width="12" style="12" hidden="1" customWidth="1"/>
    <col min="6" max="6" width="12" style="12" customWidth="1"/>
    <col min="7" max="7" width="12" style="12" hidden="1" customWidth="1"/>
    <col min="8" max="8" width="12" style="12" customWidth="1"/>
    <col min="9" max="9" width="12" style="12" hidden="1" customWidth="1"/>
    <col min="10" max="10" width="12" style="12" customWidth="1"/>
    <col min="11" max="11" width="12" style="12" hidden="1" customWidth="1"/>
    <col min="12" max="12" width="12" style="12" customWidth="1"/>
    <col min="13" max="13" width="12" style="12" hidden="1" customWidth="1"/>
    <col min="14" max="14" width="12" style="12" customWidth="1"/>
    <col min="15" max="16" width="12" style="12" hidden="1" customWidth="1"/>
    <col min="17" max="17" width="12" style="12" customWidth="1"/>
    <col min="18" max="18" width="12" style="12" hidden="1" customWidth="1"/>
    <col min="19" max="19" width="12" hidden="1" customWidth="1"/>
    <col min="20" max="20" width="12" customWidth="1"/>
    <col min="21" max="21" width="12" hidden="1" customWidth="1"/>
    <col min="22" max="23" width="12" customWidth="1"/>
    <col min="24" max="24" width="12" hidden="1" customWidth="1"/>
    <col min="25" max="25" width="12" style="12" customWidth="1"/>
    <col min="26" max="26" width="12" hidden="1" customWidth="1"/>
    <col min="27" max="27" width="12" customWidth="1"/>
    <col min="28" max="28" width="12" hidden="1" customWidth="1"/>
    <col min="29" max="29" width="12" customWidth="1"/>
    <col min="30" max="31" width="12" style="1" hidden="1" customWidth="1"/>
    <col min="32" max="32" width="12" style="1" customWidth="1"/>
    <col min="33" max="33" width="12" style="11" customWidth="1"/>
    <col min="34" max="34" width="42.6640625" style="27" hidden="1" customWidth="1"/>
    <col min="35" max="35" width="10.83203125" style="27" hidden="1" customWidth="1"/>
    <col min="36" max="36" width="10.83203125" style="11" hidden="1" customWidth="1"/>
    <col min="37" max="37" width="10.83203125" style="26" hidden="1" customWidth="1"/>
    <col min="38" max="38" width="8.5" style="26" hidden="1" customWidth="1"/>
    <col min="39" max="39" width="17.33203125" style="26" hidden="1" customWidth="1"/>
    <col min="40" max="40" width="9" style="26" hidden="1" customWidth="1"/>
    <col min="41" max="41" width="9.5" style="26" hidden="1" customWidth="1"/>
    <col min="42" max="43" width="41.83203125" style="26" hidden="1" customWidth="1"/>
    <col min="44" max="44" width="27.6640625" style="11" hidden="1" customWidth="1"/>
    <col min="45" max="45" width="10.83203125" style="11" hidden="1" customWidth="1"/>
    <col min="46" max="46" width="10.83203125" hidden="1" customWidth="1"/>
    <col min="47" max="52" width="10.83203125" customWidth="1"/>
  </cols>
  <sheetData>
    <row r="1" spans="1:45" hidden="1">
      <c r="S1" s="9" t="s">
        <v>8</v>
      </c>
      <c r="T1" s="9" t="s">
        <v>9</v>
      </c>
      <c r="W1" s="8" t="s">
        <v>50</v>
      </c>
      <c r="X1" s="12" t="b">
        <f>IFERROR(IF(instructions!C32=calculations!AR5,IF(SUM(scores!L:L)&gt;0,TRUE,FALSE),(IF(instructions!C32=calculations!AR6,IF(SUM(scores!O:O)&gt;0,TRUE,FALSE),(IF(instructions!C32=calculations!AR7,IF(SUM(scores!R:R)&gt;0,TRUE,FALSE),(IF(instructions!C32=calculations!AR8,IF(SUM(scores!U:U)&gt;0,TRUE,FALSE)))))))),"")</f>
        <v>0</v>
      </c>
      <c r="Z1" t="s">
        <v>51</v>
      </c>
      <c r="AA1" t="str">
        <f>IFERROR((1-(1-0.05)^(1/Y2)),"")</f>
        <v/>
      </c>
    </row>
    <row r="2" spans="1:45" hidden="1">
      <c r="R2" s="12" t="s">
        <v>3</v>
      </c>
      <c r="S2" s="12">
        <f>COUNTA(scores!H:H)-1</f>
        <v>0</v>
      </c>
      <c r="T2" s="12">
        <f>COUNTA(scores!H:H)-2</f>
        <v>-1</v>
      </c>
      <c r="W2" s="8" t="s">
        <v>52</v>
      </c>
      <c r="X2" s="12">
        <f>IFERROR(SUM(IF(SUM(scores!L:L)&gt;0,1,0),IF(SUM(scores!O:O)&gt;0,1,0),IF(SUM(scores!R:R)&gt;0,1,0),IF(SUM(scores!U:U)&gt;0,1,0)),"")</f>
        <v>0</v>
      </c>
      <c r="Y2" s="12">
        <f>IF(X2&lt;2,X2,X2+1)</f>
        <v>0</v>
      </c>
    </row>
    <row r="3" spans="1:45" ht="17" hidden="1" thickBot="1"/>
    <row r="4" spans="1:45" s="2" customFormat="1" ht="26" customHeight="1">
      <c r="A4" s="93" t="s">
        <v>18</v>
      </c>
      <c r="B4" s="94"/>
      <c r="C4" s="69" t="s">
        <v>133</v>
      </c>
      <c r="D4" s="69" t="s">
        <v>136</v>
      </c>
      <c r="E4" s="69" t="s">
        <v>140</v>
      </c>
      <c r="F4" s="69" t="s">
        <v>141</v>
      </c>
      <c r="G4" s="69" t="s">
        <v>142</v>
      </c>
      <c r="H4" s="69" t="s">
        <v>135</v>
      </c>
      <c r="I4" s="69" t="s">
        <v>143</v>
      </c>
      <c r="J4" s="69" t="s">
        <v>144</v>
      </c>
      <c r="K4" s="69" t="s">
        <v>145</v>
      </c>
      <c r="L4" s="69" t="s">
        <v>137</v>
      </c>
      <c r="M4" s="69" t="s">
        <v>146</v>
      </c>
      <c r="N4" s="69" t="s">
        <v>138</v>
      </c>
      <c r="O4" s="69" t="s">
        <v>134</v>
      </c>
      <c r="P4" s="69" t="s">
        <v>147</v>
      </c>
      <c r="Q4" s="69" t="s">
        <v>139</v>
      </c>
      <c r="R4" s="69" t="s">
        <v>148</v>
      </c>
      <c r="S4" s="29" t="s">
        <v>10</v>
      </c>
      <c r="T4" s="3" t="s">
        <v>150</v>
      </c>
      <c r="U4" s="29" t="s">
        <v>11</v>
      </c>
      <c r="V4" s="3" t="s">
        <v>151</v>
      </c>
      <c r="W4" s="3" t="s">
        <v>15</v>
      </c>
      <c r="X4" s="29" t="s">
        <v>16</v>
      </c>
      <c r="Y4" s="3" t="s">
        <v>22</v>
      </c>
      <c r="Z4" s="29" t="s">
        <v>17</v>
      </c>
      <c r="AA4" s="3" t="s">
        <v>54</v>
      </c>
      <c r="AB4" s="29" t="s">
        <v>19</v>
      </c>
      <c r="AC4" s="3" t="s">
        <v>12</v>
      </c>
      <c r="AD4" s="29" t="s">
        <v>13</v>
      </c>
      <c r="AE4" s="29" t="s">
        <v>20</v>
      </c>
      <c r="AF4" s="3" t="s">
        <v>14</v>
      </c>
      <c r="AG4" s="45" t="s">
        <v>5</v>
      </c>
      <c r="AH4" s="46" t="s">
        <v>122</v>
      </c>
      <c r="AI4" s="46" t="s">
        <v>40</v>
      </c>
      <c r="AJ4" s="46" t="s">
        <v>41</v>
      </c>
      <c r="AK4" s="64" t="s">
        <v>69</v>
      </c>
      <c r="AL4" s="46" t="s">
        <v>4</v>
      </c>
      <c r="AM4" s="63" t="s">
        <v>0</v>
      </c>
      <c r="AN4" s="46" t="s">
        <v>36</v>
      </c>
      <c r="AO4" s="46" t="s">
        <v>35</v>
      </c>
      <c r="AP4" s="28" t="s">
        <v>71</v>
      </c>
      <c r="AQ4" s="28" t="s">
        <v>96</v>
      </c>
      <c r="AR4" s="28" t="s">
        <v>49</v>
      </c>
      <c r="AS4" s="28" t="s">
        <v>89</v>
      </c>
    </row>
    <row r="5" spans="1:45" s="2" customFormat="1" ht="26" customHeight="1">
      <c r="A5" s="33" t="s">
        <v>162</v>
      </c>
      <c r="B5" s="24" t="s">
        <v>166</v>
      </c>
      <c r="C5" s="24" t="str">
        <f>IFERROR(AVERAGE(scores!J:J),"")</f>
        <v/>
      </c>
      <c r="D5" s="24" t="str">
        <f>IFERROR(INT(AVERAGE(scores!J:J)*10+0.5)/10,"")</f>
        <v/>
      </c>
      <c r="E5" s="24" t="str">
        <f>IFERROR(CONFIDENCE(0.05,STDEV(scores!J:J),COUNTA(scores!J:J)),"")</f>
        <v/>
      </c>
      <c r="F5" s="24" t="str">
        <f>IFERROR(INT(CONFIDENCE(0.05,STDEV(scores!J:J),COUNTA(scores!J:J))*10+0.5)/10,"")</f>
        <v/>
      </c>
      <c r="G5" s="24" t="str">
        <f>IFERROR(AVERAGE(scores!K:K),"")</f>
        <v/>
      </c>
      <c r="H5" s="24" t="str">
        <f>IFERROR(INT(AVERAGE(scores!K:K)*10+0.5)/10,"")</f>
        <v/>
      </c>
      <c r="I5" s="24" t="str">
        <f>IFERROR(CONFIDENCE(0.05,STDEV(scores!K:K),COUNTA(scores!K:K)),"")</f>
        <v/>
      </c>
      <c r="J5" s="24" t="str">
        <f>IFERROR(INT(CONFIDENCE(0.05,STDEV(scores!K:K),COUNTA(scores!K:K))*10+0.5)/10,"")</f>
        <v/>
      </c>
      <c r="K5" s="24" t="str">
        <f>IFERROR(TINV(M5,COUNTA(scores!J:J)+COUNTA(scores!K:K)-4),"")</f>
        <v/>
      </c>
      <c r="L5" s="24" t="str">
        <f>IFERROR(INT(K5*1000+0.5)/1000,"")</f>
        <v/>
      </c>
      <c r="M5" s="24" t="str">
        <f>IFERROR(TTEST(scores!K:K,scores!J:J,2,2),"")</f>
        <v/>
      </c>
      <c r="N5" s="24" t="str">
        <f>IFERROR(IF(M5&lt;0.001,"&lt; 0.001",INT(M5*1000+0.5)/1000),"")</f>
        <v/>
      </c>
      <c r="O5" s="24" t="str">
        <f>IF(ISNUMBER(M5),IF(M5&lt;=0.05,"is","is not"),"")</f>
        <v/>
      </c>
      <c r="P5" s="24" t="str">
        <f>IFERROR(2*K5/SQRT(COUNTA(scores!J:J)+COUNTA(scores!K:K)-2),"")</f>
        <v/>
      </c>
      <c r="Q5" s="24" t="str">
        <f>IFERROR(INT(2*K5/SQRT(COUNTA(scores!J:J)+COUNTA(scores!K:K)-2)*100+0.5)/100,"")</f>
        <v/>
      </c>
      <c r="R5" s="24" t="str">
        <f>IF(ISNUMBER(P5),IF(ABS(P5)&lt;0.2,"tiny",IF(ABS(P5)&lt;0.5,"small",IF(ABS(P5)&lt;0.8,"medium","large"))),"")</f>
        <v/>
      </c>
      <c r="S5" s="30" t="str">
        <f>IFERROR(AVERAGE(scores!L:L),"")</f>
        <v/>
      </c>
      <c r="T5" s="4" t="str">
        <f>IFERROR(INT(AVERAGE(scores!L:L)*100+0.5)/100,"")</f>
        <v/>
      </c>
      <c r="U5" s="30" t="str">
        <f>IFERROR(STDEV(scores!L:L),"")</f>
        <v/>
      </c>
      <c r="V5" s="4" t="str">
        <f>IFERROR(INT(STDEV(scores!L:L)*100+0.5)/100,"")</f>
        <v/>
      </c>
      <c r="W5" s="4" t="str">
        <f>IF(SUM(scores!L:L)&gt;1,COUNTIF(scores!L:L,"&gt;=3"),"")</f>
        <v/>
      </c>
      <c r="X5" s="30" t="str">
        <f>IFERROR(W5/$S$2*100,"")</f>
        <v/>
      </c>
      <c r="Y5" s="4" t="str">
        <f>IFERROR(INT(W5/$S$2*1000+0.5)/10,"")</f>
        <v/>
      </c>
      <c r="Z5" s="30" t="str">
        <f>IFERROR((S5-AS5)/(U5/SQRT($S$2)),"")</f>
        <v/>
      </c>
      <c r="AA5" s="4" t="str">
        <f>IFERROR(INT(Z5*1000+0.5)/1000,"")</f>
        <v/>
      </c>
      <c r="AB5" s="30" t="str">
        <f>IFERROR(_xlfn.T.DIST.RT(AA5,$T$2),"")</f>
        <v/>
      </c>
      <c r="AC5" s="4" t="str">
        <f>IFERROR(IF(AB5&lt;0.001,"&lt; 0.001",INT(AB5*1000+0.5)/1000),"")</f>
        <v/>
      </c>
      <c r="AD5" s="30" t="str">
        <f>IF(ISNUMBER(AB5),IF(AB5&lt;=AA1,"is","is not"),"")</f>
        <v/>
      </c>
      <c r="AE5" s="30" t="str">
        <f>IFERROR((S5-AS5)/V5,"")</f>
        <v/>
      </c>
      <c r="AF5" s="4" t="str">
        <f>IFERROR(INT(AE5*100+0.5)/100,"")</f>
        <v/>
      </c>
      <c r="AG5" s="47" t="str">
        <f>IF(ISNUMBER(AF5),IF(ABS(AF5)&lt;0.2,"tiny",IF(ABS(AF5)&lt;0.5,"small",IF(ABS(AF5)&lt;0.8,"medium","large"))),"")</f>
        <v/>
      </c>
      <c r="AH5" s="26" t="str">
        <f>IFERROR(IF(AG5="tiny","indistinguishable from ",IF(AG5="small","measurably different from ",IF(AG5="medium","meaningfully different from ","obviously different from "))),"")</f>
        <v xml:space="preserve">obviously different from </v>
      </c>
      <c r="AI5" s="26" t="str">
        <f>IFERROR(CONFIDENCE(0.05,V5,$S$2),"")</f>
        <v/>
      </c>
      <c r="AJ5" s="26" t="str">
        <f>IFERROR(INT(AI5*100+0.5)/100,"")</f>
        <v/>
      </c>
      <c r="AK5" s="26" t="str">
        <f>IF(T5&lt;1,"unsatisfactory",IF(T5&lt;1.8,"beginning",IF(T5&lt;2.6,"progressing",IF(T5&lt;3.4,"proficient","advanced"))))</f>
        <v>advanced</v>
      </c>
      <c r="AL5" s="1">
        <v>0</v>
      </c>
      <c r="AM5" s="1" t="s">
        <v>73</v>
      </c>
      <c r="AN5" s="26" t="s">
        <v>175</v>
      </c>
      <c r="AO5" s="26">
        <v>100</v>
      </c>
      <c r="AP5" s="21" t="s">
        <v>98</v>
      </c>
      <c r="AQ5" s="21" t="s">
        <v>112</v>
      </c>
      <c r="AR5" s="20" t="s">
        <v>171</v>
      </c>
      <c r="AS5" s="26">
        <v>2.6</v>
      </c>
    </row>
    <row r="6" spans="1:45" s="2" customFormat="1" ht="26" customHeight="1">
      <c r="A6" s="34" t="s">
        <v>163</v>
      </c>
      <c r="B6" s="24" t="s">
        <v>167</v>
      </c>
      <c r="C6" s="24" t="str">
        <f>IFERROR(AVERAGE(scores!M:M),"")</f>
        <v/>
      </c>
      <c r="D6" s="24" t="str">
        <f>IFERROR(INT(AVERAGE(scores!M:M)*10+0.5)/10,"")</f>
        <v/>
      </c>
      <c r="E6" s="24" t="str">
        <f>IFERROR(CONFIDENCE(0.05,STDEV(scores!M:M),COUNTA(scores!M:M)),"")</f>
        <v/>
      </c>
      <c r="F6" s="24" t="str">
        <f>IFERROR(INT(CONFIDENCE(0.05,STDEV(scores!M:M),COUNTA(scores!M:M))*10+0.5)/10,"")</f>
        <v/>
      </c>
      <c r="G6" s="24" t="str">
        <f>IFERROR(AVERAGE(scores!N:N),"")</f>
        <v/>
      </c>
      <c r="H6" s="24" t="str">
        <f>IFERROR(INT(AVERAGE(scores!N:N)*10+0.5)/10,"")</f>
        <v/>
      </c>
      <c r="I6" s="24" t="str">
        <f>IFERROR(CONFIDENCE(0.05,STDEV(scores!N:N),COUNTA(scores!N:N)),"")</f>
        <v/>
      </c>
      <c r="J6" s="24" t="str">
        <f>IFERROR(INT(CONFIDENCE(0.05,STDEV(scores!N:N),COUNTA(scores!N:N))*10+0.5)/10,"")</f>
        <v/>
      </c>
      <c r="K6" s="24" t="str">
        <f>IFERROR(TINV(M6,COUNTA(scores!M:M)+COUNTA(scores!N:N)-4),"")</f>
        <v/>
      </c>
      <c r="L6" s="24" t="str">
        <f>IFERROR(INT(K6*1000+0.5)/1000,"")</f>
        <v/>
      </c>
      <c r="M6" s="24" t="str">
        <f>IFERROR(TTEST(scores!N:N,scores!M:M,2,2),"")</f>
        <v/>
      </c>
      <c r="N6" s="24" t="str">
        <f>IFERROR(IF(M6&lt;0.001,"&lt; 0.001",INT(M6*1000+0.5)/1000),"")</f>
        <v/>
      </c>
      <c r="O6" s="24" t="str">
        <f>IF(ISNUMBER(M6),IF(M6&lt;=0.05,"is","is not"),"")</f>
        <v/>
      </c>
      <c r="P6" s="24" t="str">
        <f>IFERROR(2*K6/SQRT(COUNTA(scores!M:M)+COUNTA(scores!N:N)-2),"")</f>
        <v/>
      </c>
      <c r="Q6" s="24" t="str">
        <f>IFERROR(INT(2*K6/SQRT(COUNTA(scores!M:M)+COUNTA(scores!N:N)-2)*100+0.5)/100,"")</f>
        <v/>
      </c>
      <c r="R6" s="24" t="str">
        <f>IF(ISNUMBER(P6),IF(ABS(P6)&lt;0.2,"tiny",IF(ABS(P6)&lt;0.5,"small",IF(ABS(P6)&lt;0.8,"medium","large"))),"")</f>
        <v/>
      </c>
      <c r="S6" s="30" t="str">
        <f>IFERROR(AVERAGE(scores!O:O),"")</f>
        <v/>
      </c>
      <c r="T6" s="4" t="str">
        <f>IFERROR(INT(AVERAGE(scores!O:O)*100+0.5)/100,"")</f>
        <v/>
      </c>
      <c r="U6" s="30" t="str">
        <f>IFERROR(STDEV(scores!O:O),"")</f>
        <v/>
      </c>
      <c r="V6" s="4" t="str">
        <f>IFERROR(INT(STDEV(scores!O:O)*100+0.5)/100,"")</f>
        <v/>
      </c>
      <c r="W6" s="4" t="str">
        <f>IF(SUM(scores!O:O)&gt;1,COUNTIF(scores!O:O,"&gt;=3"),"")</f>
        <v/>
      </c>
      <c r="X6" s="30" t="str">
        <f>IFERROR(W6/$S$2*100,"")</f>
        <v/>
      </c>
      <c r="Y6" s="4" t="str">
        <f>IFERROR(INT(W6/$S$2*1000+0.5)/10,"")</f>
        <v/>
      </c>
      <c r="Z6" s="30" t="str">
        <f>IFERROR((S6-AS5)/(U6/SQRT($S$2)),"")</f>
        <v/>
      </c>
      <c r="AA6" s="4" t="str">
        <f>IFERROR(INT(Z6*1000+0.5)/1000,"")</f>
        <v/>
      </c>
      <c r="AB6" s="30" t="str">
        <f t="shared" ref="AB6:AB8" si="0">IFERROR(_xlfn.T.DIST.RT(AA6,$T$2),"")</f>
        <v/>
      </c>
      <c r="AC6" s="4" t="str">
        <f t="shared" ref="AC6:AC9" si="1">IFERROR(IF(AB6&lt;0.001,"&lt; 0.001",INT(AB6*1000+0.5)/1000),"")</f>
        <v/>
      </c>
      <c r="AD6" s="30" t="str">
        <f>IF(ISNUMBER(AB6),IF(AB6&lt;=AA1,"is","is not"),"")</f>
        <v/>
      </c>
      <c r="AE6" s="30" t="str">
        <f>IFERROR((S6-AS5)/V6,"")</f>
        <v/>
      </c>
      <c r="AF6" s="4" t="str">
        <f>IFERROR(INT(AE6*100+0.5)/100,"")</f>
        <v/>
      </c>
      <c r="AG6" s="47" t="str">
        <f>IF(ISNUMBER(AF6),IF(ABS(AF6)&lt;0.2,"tiny",IF(ABS(AF6)&lt;0.5,"small",IF(ABS(AF6)&lt;0.8,"medium","large"))),"")</f>
        <v/>
      </c>
      <c r="AH6" s="26" t="str">
        <f t="shared" ref="AH6:AH9" si="2">IFERROR(IF(AG6="tiny","indistinguishable from ",IF(AG6="small","measurably different from ",IF(AG6="medium","meaningfully different from ","obviously different from "))),"")</f>
        <v xml:space="preserve">obviously different from </v>
      </c>
      <c r="AI6" s="26" t="str">
        <f t="shared" ref="AI6:AI9" si="3">IFERROR(CONFIDENCE(0.05,V6,$S$2),"")</f>
        <v/>
      </c>
      <c r="AJ6" s="26" t="str">
        <f t="shared" ref="AJ6:AJ9" si="4">IFERROR(INT(AI6*100+0.5)/100,"")</f>
        <v/>
      </c>
      <c r="AK6" s="26" t="str">
        <f t="shared" ref="AK6:AK9" si="5">IF(T6&lt;1,"unsatisfactory",IF(T6&lt;1.8,"beginning",IF(T6&lt;2.6,"progressing",IF(T6&lt;3.4,"proficient","advanced"))))</f>
        <v>advanced</v>
      </c>
      <c r="AL6" s="26">
        <v>1</v>
      </c>
      <c r="AM6" s="1" t="s">
        <v>74</v>
      </c>
      <c r="AN6" s="26" t="s">
        <v>176</v>
      </c>
      <c r="AO6" s="26">
        <v>200</v>
      </c>
      <c r="AP6" s="21" t="s">
        <v>99</v>
      </c>
      <c r="AQ6" s="21" t="s">
        <v>113</v>
      </c>
      <c r="AR6" s="21" t="s">
        <v>172</v>
      </c>
      <c r="AS6" s="21"/>
    </row>
    <row r="7" spans="1:45" s="2" customFormat="1" ht="26" customHeight="1">
      <c r="A7" s="33" t="s">
        <v>164</v>
      </c>
      <c r="B7" s="24" t="s">
        <v>168</v>
      </c>
      <c r="C7" s="24" t="str">
        <f>IFERROR(AVERAGE(scores!P:P),"")</f>
        <v/>
      </c>
      <c r="D7" s="24" t="str">
        <f>IFERROR(INT(AVERAGE(scores!P:P)*10+0.5)/10,"")</f>
        <v/>
      </c>
      <c r="E7" s="24" t="str">
        <f>IFERROR(CONFIDENCE(0.05,STDEV(scores!P:P),COUNTA(scores!P:P)),"")</f>
        <v/>
      </c>
      <c r="F7" s="24" t="str">
        <f>IFERROR(INT(CONFIDENCE(0.05,STDEV(scores!P:P),COUNTA(scores!P:P))*10+0.5)/10,"")</f>
        <v/>
      </c>
      <c r="G7" s="24" t="str">
        <f>IFERROR(AVERAGE(scores!Q:Q),"")</f>
        <v/>
      </c>
      <c r="H7" s="24" t="str">
        <f>IFERROR(INT(AVERAGE(scores!Q:Q)*10+0.5)/10,"")</f>
        <v/>
      </c>
      <c r="I7" s="24" t="str">
        <f>IFERROR(CONFIDENCE(0.05,STDEV(scores!Q:Q),COUNTA(scores!Q:Q)),"")</f>
        <v/>
      </c>
      <c r="J7" s="24" t="str">
        <f>IFERROR(INT(CONFIDENCE(0.05,STDEV(scores!Q:Q),COUNTA(scores!Q:Q))*10+0.5)/10,"")</f>
        <v/>
      </c>
      <c r="K7" s="24" t="str">
        <f>IFERROR(TINV(M7,COUNTA(scores!P:P)+COUNTA(scores!Q:Q)-4),"")</f>
        <v/>
      </c>
      <c r="L7" s="24" t="str">
        <f>IFERROR(INT(K7*1000+0.5)/1000,"")</f>
        <v/>
      </c>
      <c r="M7" s="24" t="str">
        <f>IFERROR(TTEST(scores!Q:Q,scores!P:P,2,2),"")</f>
        <v/>
      </c>
      <c r="N7" s="24" t="str">
        <f>IFERROR(IF(M7&lt;0.001,"&lt; 0.001",INT(M7*1000+0.5)/1000),"")</f>
        <v/>
      </c>
      <c r="O7" s="24" t="str">
        <f>IF(ISNUMBER(M7),IF(M7&lt;=0.05,"is","is not"),"")</f>
        <v/>
      </c>
      <c r="P7" s="24" t="str">
        <f>IFERROR(2*K7/SQRT(COUNTA(scores!P:P)+COUNTA(scores!Q:Q)-2),"")</f>
        <v/>
      </c>
      <c r="Q7" s="24" t="str">
        <f>IFERROR(INT(2*K7/SQRT(COUNTA(scores!P:P)+COUNTA(scores!Q:Q)-2)*100+0.5)/100,"")</f>
        <v/>
      </c>
      <c r="R7" s="24" t="str">
        <f>IF(ISNUMBER(P7),IF(ABS(P7)&lt;0.2,"tiny",IF(ABS(P7)&lt;0.5,"small",IF(ABS(P7)&lt;0.8,"medium","large"))),"")</f>
        <v/>
      </c>
      <c r="S7" s="30" t="str">
        <f>IFERROR(AVERAGE(scores!R:R),"")</f>
        <v/>
      </c>
      <c r="T7" s="4" t="str">
        <f>IFERROR(INT(AVERAGE(scores!R:R)*100+0.5)/100,"")</f>
        <v/>
      </c>
      <c r="U7" s="30" t="str">
        <f>IFERROR(STDEV(scores!R:R),"")</f>
        <v/>
      </c>
      <c r="V7" s="4" t="str">
        <f>IFERROR(INT(STDEV(scores!R:R)*100+0.5)/100,"")</f>
        <v/>
      </c>
      <c r="W7" s="4" t="str">
        <f>IF(SUM(scores!R:R)&gt;1,COUNTIF(scores!R:R,"&gt;=3"),"")</f>
        <v/>
      </c>
      <c r="X7" s="30" t="str">
        <f>IFERROR(W7/$S$2*100,"")</f>
        <v/>
      </c>
      <c r="Y7" s="4" t="str">
        <f>IFERROR(INT(W7/$S$2*1000+0.5)/10,"")</f>
        <v/>
      </c>
      <c r="Z7" s="30" t="str">
        <f>IFERROR((S7-AS5)/(U7/SQRT($S$2)),"")</f>
        <v/>
      </c>
      <c r="AA7" s="4" t="str">
        <f>IFERROR(INT(Z7*1000+0.5)/1000,"")</f>
        <v/>
      </c>
      <c r="AB7" s="30" t="str">
        <f t="shared" si="0"/>
        <v/>
      </c>
      <c r="AC7" s="4" t="str">
        <f t="shared" si="1"/>
        <v/>
      </c>
      <c r="AD7" s="30" t="str">
        <f>IF(ISNUMBER(AB7),IF(AB7&lt;=AA1,"is","is not"),"")</f>
        <v/>
      </c>
      <c r="AE7" s="30" t="str">
        <f>IFERROR((S7-AS5)/V7,"")</f>
        <v/>
      </c>
      <c r="AF7" s="4" t="str">
        <f>IFERROR(INT(AE7*100+0.5)/100,"")</f>
        <v/>
      </c>
      <c r="AG7" s="47" t="str">
        <f>IF(ISNUMBER(AF7),IF(ABS(AF7)&lt;0.2,"tiny",IF(ABS(AF7)&lt;0.5,"small",IF(ABS(AF7)&lt;0.8,"medium","large"))),"")</f>
        <v/>
      </c>
      <c r="AH7" s="26" t="str">
        <f t="shared" si="2"/>
        <v xml:space="preserve">obviously different from </v>
      </c>
      <c r="AI7" s="26" t="str">
        <f t="shared" si="3"/>
        <v/>
      </c>
      <c r="AJ7" s="26" t="str">
        <f t="shared" si="4"/>
        <v/>
      </c>
      <c r="AK7" s="26" t="str">
        <f t="shared" si="5"/>
        <v>advanced</v>
      </c>
      <c r="AL7" s="26">
        <v>2</v>
      </c>
      <c r="AM7" s="1" t="s">
        <v>75</v>
      </c>
      <c r="AN7" s="1" t="s">
        <v>177</v>
      </c>
      <c r="AO7" s="26">
        <v>300</v>
      </c>
      <c r="AP7" s="21" t="s">
        <v>100</v>
      </c>
      <c r="AQ7" s="21" t="s">
        <v>114</v>
      </c>
      <c r="AR7" s="21" t="s">
        <v>173</v>
      </c>
      <c r="AS7" s="21"/>
    </row>
    <row r="8" spans="1:45" s="2" customFormat="1" ht="26" customHeight="1">
      <c r="A8" s="34" t="s">
        <v>165</v>
      </c>
      <c r="B8" s="24" t="s">
        <v>169</v>
      </c>
      <c r="C8" s="24" t="str">
        <f>IFERROR(AVERAGE(scores!S:S),"")</f>
        <v/>
      </c>
      <c r="D8" s="24" t="str">
        <f>IFERROR(INT(AVERAGE(scores!S:S)*10+0.5)/10,"")</f>
        <v/>
      </c>
      <c r="E8" s="24" t="str">
        <f>IFERROR(CONFIDENCE(0.05,STDEV(scores!S:S),COUNTA(scores!S:S)),"")</f>
        <v/>
      </c>
      <c r="F8" s="24" t="str">
        <f>IFERROR(INT(CONFIDENCE(0.05,STDEV(scores!S:S),COUNTA(scores!S:S))*10+0.5)/10,"")</f>
        <v/>
      </c>
      <c r="G8" s="24" t="str">
        <f>IFERROR(AVERAGE(scores!T:T),"")</f>
        <v/>
      </c>
      <c r="H8" s="24" t="str">
        <f>IFERROR(INT(AVERAGE(scores!T:T)*10+0.5)/10,"")</f>
        <v/>
      </c>
      <c r="I8" s="24" t="str">
        <f>IFERROR(CONFIDENCE(0.05,STDEV(scores!T:T),COUNTA(scores!T:T)),"")</f>
        <v/>
      </c>
      <c r="J8" s="24" t="str">
        <f>IFERROR(INT(CONFIDENCE(0.05,STDEV(scores!T:T),COUNTA(scores!T:T))*10+0.5)/10,"")</f>
        <v/>
      </c>
      <c r="K8" s="24" t="str">
        <f>IFERROR(TINV(M8,COUNTA(scores!S:S)+COUNTA(scores!T:T)-4),"")</f>
        <v/>
      </c>
      <c r="L8" s="24" t="str">
        <f>IFERROR(INT(K8*1000+0.5)/1000,"")</f>
        <v/>
      </c>
      <c r="M8" s="24" t="str">
        <f>IFERROR(TTEST(scores!T:T,scores!S:S,2,2),"")</f>
        <v/>
      </c>
      <c r="N8" s="24" t="str">
        <f>IFERROR(IF(M8&lt;0.001,"&lt; 0.001",INT(M8*1000+0.5)/1000),"")</f>
        <v/>
      </c>
      <c r="O8" s="24" t="str">
        <f>IF(ISNUMBER(M8),IF(M8&lt;=0.05,"is","is not"),"")</f>
        <v/>
      </c>
      <c r="P8" s="24" t="str">
        <f>IFERROR(2*K8/SQRT(COUNTA(scores!S:S)+COUNTA(scores!T:T)-2),"")</f>
        <v/>
      </c>
      <c r="Q8" s="24" t="str">
        <f>IFERROR(INT(2*K8/SQRT(COUNTA(scores!S:S)+COUNTA(scores!T:T)-2)*100+0.5)/100,"")</f>
        <v/>
      </c>
      <c r="R8" s="24" t="str">
        <f>IF(ISNUMBER(P8),IF(ABS(P8)&lt;0.2,"tiny",IF(ABS(P8)&lt;0.5,"small",IF(ABS(P8)&lt;0.8,"medium","large"))),"")</f>
        <v/>
      </c>
      <c r="S8" s="30" t="str">
        <f>IFERROR(AVERAGE(scores!U:U),"")</f>
        <v/>
      </c>
      <c r="T8" s="4" t="str">
        <f>IFERROR(INT(AVERAGE(scores!U:U)*100+0.5)/100,"")</f>
        <v/>
      </c>
      <c r="U8" s="30" t="str">
        <f>IFERROR(STDEV(scores!U:U),"")</f>
        <v/>
      </c>
      <c r="V8" s="4" t="str">
        <f>IFERROR(INT(STDEV(scores!U:U)*100+0.5)/100,"")</f>
        <v/>
      </c>
      <c r="W8" s="4" t="str">
        <f>IF(SUM(scores!U:U)&gt;1,COUNTIF(scores!U:U,"&gt;=3"),"")</f>
        <v/>
      </c>
      <c r="X8" s="30" t="str">
        <f>IFERROR(W8/$S$2*100,"")</f>
        <v/>
      </c>
      <c r="Y8" s="4" t="str">
        <f>IFERROR(INT(W8/$S$2*1000+0.5)/10,"")</f>
        <v/>
      </c>
      <c r="Z8" s="30" t="str">
        <f>IFERROR((S8-AS5)/(U8/SQRT($S$2)),"")</f>
        <v/>
      </c>
      <c r="AA8" s="4" t="str">
        <f>IFERROR(INT(Z8*1000+0.5)/1000,"")</f>
        <v/>
      </c>
      <c r="AB8" s="30" t="str">
        <f t="shared" si="0"/>
        <v/>
      </c>
      <c r="AC8" s="4" t="str">
        <f t="shared" si="1"/>
        <v/>
      </c>
      <c r="AD8" s="30" t="str">
        <f>IF(ISNUMBER(AB8),IF(AB8&lt;=AA1,"is","is not"),"")</f>
        <v/>
      </c>
      <c r="AE8" s="30" t="str">
        <f>IFERROR((S8-AS5)/V8,"")</f>
        <v/>
      </c>
      <c r="AF8" s="4" t="str">
        <f>IFERROR(INT(AE8*100+0.5)/100,"")</f>
        <v/>
      </c>
      <c r="AG8" s="47" t="str">
        <f>IF(ISNUMBER(AF8),IF(ABS(AF8)&lt;0.2,"tiny",IF(ABS(AF8)&lt;0.5,"small",IF(ABS(AF8)&lt;0.8,"medium","large"))),"")</f>
        <v/>
      </c>
      <c r="AH8" s="26" t="str">
        <f t="shared" si="2"/>
        <v xml:space="preserve">obviously different from </v>
      </c>
      <c r="AI8" s="26" t="str">
        <f t="shared" si="3"/>
        <v/>
      </c>
      <c r="AJ8" s="26" t="str">
        <f t="shared" si="4"/>
        <v/>
      </c>
      <c r="AK8" s="26" t="str">
        <f t="shared" si="5"/>
        <v>advanced</v>
      </c>
      <c r="AL8" s="26">
        <v>3</v>
      </c>
      <c r="AM8" s="1" t="s">
        <v>76</v>
      </c>
      <c r="AN8" s="26" t="s">
        <v>178</v>
      </c>
      <c r="AO8" s="26">
        <v>400</v>
      </c>
      <c r="AP8" s="21" t="s">
        <v>101</v>
      </c>
      <c r="AQ8" s="21" t="s">
        <v>115</v>
      </c>
      <c r="AR8" s="21" t="s">
        <v>174</v>
      </c>
      <c r="AS8" s="21"/>
    </row>
    <row r="9" spans="1:45" s="2" customFormat="1" ht="26" customHeight="1" thickBot="1">
      <c r="A9" s="35" t="s">
        <v>170</v>
      </c>
      <c r="B9" s="25" t="s">
        <v>42</v>
      </c>
      <c r="C9" s="25" t="s">
        <v>149</v>
      </c>
      <c r="D9" s="25" t="s">
        <v>149</v>
      </c>
      <c r="E9" s="25" t="s">
        <v>149</v>
      </c>
      <c r="F9" s="25" t="s">
        <v>149</v>
      </c>
      <c r="G9" s="25" t="s">
        <v>149</v>
      </c>
      <c r="H9" s="25" t="s">
        <v>149</v>
      </c>
      <c r="I9" s="25" t="s">
        <v>149</v>
      </c>
      <c r="J9" s="25" t="s">
        <v>149</v>
      </c>
      <c r="K9" s="25" t="s">
        <v>149</v>
      </c>
      <c r="L9" s="25" t="s">
        <v>149</v>
      </c>
      <c r="M9" s="25" t="s">
        <v>149</v>
      </c>
      <c r="N9" s="25" t="s">
        <v>149</v>
      </c>
      <c r="O9" s="25" t="s">
        <v>149</v>
      </c>
      <c r="P9" s="25" t="s">
        <v>149</v>
      </c>
      <c r="Q9" s="25" t="s">
        <v>149</v>
      </c>
      <c r="R9" s="25" t="s">
        <v>149</v>
      </c>
      <c r="S9" s="31" t="str">
        <f>IFERROR(AVERAGE(scores!W:W),"")</f>
        <v/>
      </c>
      <c r="T9" s="6" t="str">
        <f>IFERROR(INT(AVERAGE(scores!W:W)*100+0.5)/100,"")</f>
        <v/>
      </c>
      <c r="U9" s="31" t="str">
        <f>IFERROR(STDEV(scores!W:W),"")</f>
        <v/>
      </c>
      <c r="V9" s="6" t="str">
        <f>IFERROR(INT(STDEV(scores!W:W)*100+0.5)/100,"")</f>
        <v/>
      </c>
      <c r="W9" s="6" t="str">
        <f>IF(SUM(scores!W:W)&gt;1,COUNTIF(scores!W:W,"&gt;=3"),"")</f>
        <v/>
      </c>
      <c r="X9" s="31" t="str">
        <f>IFERROR(W9/$S$2*100,"")</f>
        <v/>
      </c>
      <c r="Y9" s="6" t="str">
        <f>IFERROR(INT(W9/$S$2*1000+0.5)/10,"")</f>
        <v/>
      </c>
      <c r="Z9" s="31" t="str">
        <f>IFERROR((S9-AS5)/(U9/SQRT($S$2)),"")</f>
        <v/>
      </c>
      <c r="AA9" s="6" t="str">
        <f>IFERROR(INT(Z9*1000+0.5)/1000,"")</f>
        <v/>
      </c>
      <c r="AB9" s="31" t="str">
        <f>IFERROR(_xlfn.T.DIST.RT(AA9,$T$2),"")</f>
        <v/>
      </c>
      <c r="AC9" s="6" t="str">
        <f t="shared" si="1"/>
        <v/>
      </c>
      <c r="AD9" s="31" t="str">
        <f>IF(ISNUMBER(AB9),IF(AB9&lt;=AA1,"is","is not"),"")</f>
        <v/>
      </c>
      <c r="AE9" s="31" t="str">
        <f>IFERROR((S9-AS5)/V9,"")</f>
        <v/>
      </c>
      <c r="AF9" s="6" t="str">
        <f>IFERROR(INT(AE9*100+0.5)/100,"")</f>
        <v/>
      </c>
      <c r="AG9" s="48" t="str">
        <f>IF(ISNUMBER(AF9),IF(ABS(AF9)&lt;0.2,"tiny",IF(ABS(AF9)&lt;0.5,"small",IF(ABS(AF9)&lt;0.8,"medium","large"))),"")</f>
        <v/>
      </c>
      <c r="AH9" s="26" t="str">
        <f t="shared" si="2"/>
        <v xml:space="preserve">obviously different from </v>
      </c>
      <c r="AI9" s="26" t="str">
        <f t="shared" si="3"/>
        <v/>
      </c>
      <c r="AJ9" s="26" t="str">
        <f t="shared" si="4"/>
        <v/>
      </c>
      <c r="AK9" s="26" t="str">
        <f t="shared" si="5"/>
        <v>advanced</v>
      </c>
      <c r="AL9" s="26">
        <v>4</v>
      </c>
      <c r="AM9" s="1" t="s">
        <v>77</v>
      </c>
      <c r="AN9" s="26" t="s">
        <v>179</v>
      </c>
      <c r="AO9" s="26" t="s">
        <v>53</v>
      </c>
      <c r="AP9" s="21" t="s">
        <v>102</v>
      </c>
      <c r="AQ9" s="68" t="s">
        <v>97</v>
      </c>
      <c r="AR9" s="21"/>
      <c r="AS9" s="21"/>
    </row>
    <row r="10" spans="1:45" s="2" customFormat="1" ht="26" hidden="1" customHeight="1">
      <c r="A10" s="1"/>
      <c r="B10" s="1"/>
      <c r="C10" s="1"/>
      <c r="D10" s="1"/>
      <c r="E10" s="1"/>
      <c r="F10" s="1"/>
      <c r="G10" s="1"/>
      <c r="H10" s="1"/>
      <c r="I10" s="1"/>
      <c r="J10" s="1"/>
      <c r="K10" s="1"/>
      <c r="L10" s="1"/>
      <c r="M10" s="1"/>
      <c r="N10" s="1"/>
      <c r="O10" s="1"/>
      <c r="P10" s="1"/>
      <c r="Q10" s="1"/>
      <c r="R10" s="1"/>
      <c r="Y10" s="1"/>
      <c r="AD10" s="1"/>
      <c r="AE10" s="1"/>
      <c r="AF10" s="1"/>
      <c r="AG10" s="21"/>
      <c r="AH10" s="26"/>
      <c r="AI10" s="26"/>
      <c r="AJ10" s="26"/>
      <c r="AK10" s="26"/>
      <c r="AL10" s="26"/>
      <c r="AM10" s="1" t="s">
        <v>78</v>
      </c>
      <c r="AN10" s="26" t="s">
        <v>180</v>
      </c>
      <c r="AO10" s="26"/>
      <c r="AP10" s="21" t="s">
        <v>103</v>
      </c>
      <c r="AQ10" s="21" t="s">
        <v>116</v>
      </c>
      <c r="AR10" s="21"/>
      <c r="AS10" s="21"/>
    </row>
    <row r="11" spans="1:45" s="21" customFormat="1" ht="26" hidden="1" customHeight="1">
      <c r="A11" s="26"/>
      <c r="B11" s="26"/>
      <c r="C11" s="26"/>
      <c r="D11" s="26"/>
      <c r="E11" s="26"/>
      <c r="F11" s="26"/>
      <c r="G11" s="26"/>
      <c r="H11" s="26"/>
      <c r="I11" s="26"/>
      <c r="J11" s="26"/>
      <c r="K11" s="26"/>
      <c r="L11" s="26"/>
      <c r="M11" s="26"/>
      <c r="N11" s="26"/>
      <c r="O11" s="26"/>
      <c r="P11" s="26"/>
      <c r="Q11" s="26"/>
      <c r="R11" s="26"/>
      <c r="W11" s="92"/>
      <c r="X11" s="92"/>
      <c r="Y11" s="92"/>
      <c r="Z11" s="92"/>
      <c r="AD11" s="26"/>
      <c r="AE11" s="26"/>
      <c r="AF11" s="26"/>
      <c r="AH11" s="26"/>
      <c r="AI11" s="26"/>
      <c r="AJ11" s="26"/>
      <c r="AK11" s="26"/>
      <c r="AL11" s="26"/>
      <c r="AM11" s="1" t="s">
        <v>79</v>
      </c>
      <c r="AN11" s="26" t="s">
        <v>181</v>
      </c>
      <c r="AO11" s="26"/>
      <c r="AP11" s="21" t="s">
        <v>104</v>
      </c>
      <c r="AQ11" s="21" t="s">
        <v>117</v>
      </c>
    </row>
    <row r="12" spans="1:45" s="21" customFormat="1" ht="26" hidden="1" customHeight="1">
      <c r="A12" s="26"/>
      <c r="B12" s="26"/>
      <c r="C12" s="26"/>
      <c r="D12" s="26"/>
      <c r="E12" s="26"/>
      <c r="F12" s="26"/>
      <c r="G12" s="26"/>
      <c r="H12" s="26"/>
      <c r="I12" s="26"/>
      <c r="J12" s="26"/>
      <c r="K12" s="26"/>
      <c r="L12" s="26"/>
      <c r="M12" s="26"/>
      <c r="N12" s="26"/>
      <c r="O12" s="26"/>
      <c r="P12" s="26"/>
      <c r="Q12" s="26"/>
      <c r="R12" s="26"/>
      <c r="Y12" s="26"/>
      <c r="AD12" s="26"/>
      <c r="AE12" s="26"/>
      <c r="AF12" s="26"/>
      <c r="AH12" s="26"/>
      <c r="AI12" s="26"/>
      <c r="AJ12" s="26"/>
      <c r="AK12" s="26"/>
      <c r="AL12" s="26"/>
      <c r="AM12" s="1" t="s">
        <v>80</v>
      </c>
      <c r="AN12" s="26" t="s">
        <v>182</v>
      </c>
      <c r="AO12" s="26"/>
      <c r="AP12" s="21" t="s">
        <v>105</v>
      </c>
      <c r="AQ12" s="21" t="s">
        <v>118</v>
      </c>
    </row>
    <row r="13" spans="1:45" s="21" customFormat="1" ht="26" hidden="1" customHeight="1">
      <c r="A13" s="26"/>
      <c r="B13" s="26"/>
      <c r="C13" s="26"/>
      <c r="D13" s="26"/>
      <c r="E13" s="26"/>
      <c r="F13" s="26"/>
      <c r="G13" s="26"/>
      <c r="H13" s="26"/>
      <c r="I13" s="26"/>
      <c r="J13" s="26"/>
      <c r="K13" s="26"/>
      <c r="L13" s="26"/>
      <c r="M13" s="26"/>
      <c r="N13" s="26"/>
      <c r="O13" s="26"/>
      <c r="P13" s="26"/>
      <c r="Q13" s="26"/>
      <c r="R13" s="26"/>
      <c r="Y13" s="26"/>
      <c r="AD13" s="26"/>
      <c r="AE13" s="26"/>
      <c r="AF13" s="26"/>
      <c r="AH13" s="26"/>
      <c r="AI13" s="26"/>
      <c r="AJ13" s="26"/>
      <c r="AK13" s="26"/>
      <c r="AL13" s="26"/>
      <c r="AM13" s="1" t="s">
        <v>81</v>
      </c>
      <c r="AN13" s="26" t="s">
        <v>183</v>
      </c>
      <c r="AO13" s="26"/>
      <c r="AP13" s="21" t="s">
        <v>106</v>
      </c>
      <c r="AQ13" s="21" t="s">
        <v>119</v>
      </c>
    </row>
    <row r="14" spans="1:45" s="21" customFormat="1" ht="26" hidden="1" customHeight="1">
      <c r="A14" s="26"/>
      <c r="B14" s="26"/>
      <c r="C14" s="26"/>
      <c r="D14" s="26"/>
      <c r="E14" s="26"/>
      <c r="F14" s="26"/>
      <c r="G14" s="26"/>
      <c r="H14" s="26"/>
      <c r="I14" s="26"/>
      <c r="J14" s="26"/>
      <c r="K14" s="26"/>
      <c r="L14" s="26"/>
      <c r="M14" s="26"/>
      <c r="N14" s="26"/>
      <c r="O14" s="26"/>
      <c r="P14" s="26"/>
      <c r="Q14" s="26"/>
      <c r="R14" s="26"/>
      <c r="Y14" s="26"/>
      <c r="AD14" s="26"/>
      <c r="AE14" s="26"/>
      <c r="AF14" s="26"/>
      <c r="AH14" s="26"/>
      <c r="AI14" s="26"/>
      <c r="AJ14" s="26"/>
      <c r="AK14" s="26"/>
      <c r="AL14" s="26"/>
      <c r="AM14" s="1" t="s">
        <v>82</v>
      </c>
      <c r="AN14" s="26" t="s">
        <v>184</v>
      </c>
      <c r="AO14" s="26"/>
      <c r="AP14" s="21" t="s">
        <v>107</v>
      </c>
      <c r="AQ14" s="21" t="s">
        <v>120</v>
      </c>
    </row>
    <row r="15" spans="1:45" s="21" customFormat="1" ht="26" hidden="1" customHeight="1">
      <c r="A15" s="26"/>
      <c r="B15" s="26"/>
      <c r="C15" s="26"/>
      <c r="D15" s="26"/>
      <c r="E15" s="26"/>
      <c r="F15" s="26"/>
      <c r="G15" s="26"/>
      <c r="H15" s="26"/>
      <c r="I15" s="26"/>
      <c r="J15" s="26"/>
      <c r="K15" s="26"/>
      <c r="L15" s="26"/>
      <c r="M15" s="26"/>
      <c r="N15" s="26"/>
      <c r="O15" s="26"/>
      <c r="P15" s="26"/>
      <c r="Q15" s="26"/>
      <c r="R15" s="26"/>
      <c r="Y15" s="26"/>
      <c r="AD15" s="26"/>
      <c r="AE15" s="26"/>
      <c r="AF15" s="26"/>
      <c r="AH15" s="26"/>
      <c r="AI15" s="26"/>
      <c r="AJ15" s="26"/>
      <c r="AK15" s="26"/>
      <c r="AL15" s="26"/>
      <c r="AM15" s="1" t="s">
        <v>83</v>
      </c>
      <c r="AN15" s="26" t="s">
        <v>185</v>
      </c>
      <c r="AO15" s="26"/>
      <c r="AP15" s="21" t="s">
        <v>108</v>
      </c>
      <c r="AQ15" s="21" t="s">
        <v>157</v>
      </c>
    </row>
    <row r="16" spans="1:45" s="21" customFormat="1" ht="26" hidden="1" customHeight="1">
      <c r="A16" s="26"/>
      <c r="B16" s="26"/>
      <c r="C16" s="26"/>
      <c r="D16" s="26"/>
      <c r="E16" s="26"/>
      <c r="F16" s="26"/>
      <c r="G16" s="26"/>
      <c r="H16" s="26"/>
      <c r="I16" s="26"/>
      <c r="J16" s="26"/>
      <c r="K16" s="26"/>
      <c r="L16" s="26"/>
      <c r="M16" s="26"/>
      <c r="N16" s="26"/>
      <c r="O16" s="26"/>
      <c r="P16" s="26"/>
      <c r="Q16" s="26"/>
      <c r="R16" s="26"/>
      <c r="Y16" s="26"/>
      <c r="AD16" s="26"/>
      <c r="AE16" s="26"/>
      <c r="AF16" s="26"/>
      <c r="AH16" s="26"/>
      <c r="AI16" s="26"/>
      <c r="AJ16" s="26"/>
      <c r="AK16" s="26"/>
      <c r="AL16" s="26"/>
      <c r="AM16" s="1" t="s">
        <v>84</v>
      </c>
      <c r="AN16" s="26" t="s">
        <v>186</v>
      </c>
      <c r="AO16" s="26"/>
      <c r="AP16" s="21" t="s">
        <v>109</v>
      </c>
      <c r="AQ16" s="21" t="s">
        <v>156</v>
      </c>
    </row>
    <row r="17" spans="1:43" s="21" customFormat="1" ht="26" hidden="1" customHeight="1">
      <c r="A17" s="26"/>
      <c r="B17" s="26"/>
      <c r="C17" s="26"/>
      <c r="D17" s="26"/>
      <c r="E17" s="26"/>
      <c r="F17" s="26"/>
      <c r="G17" s="26"/>
      <c r="H17" s="26"/>
      <c r="I17" s="26"/>
      <c r="J17" s="26"/>
      <c r="K17" s="26"/>
      <c r="L17" s="26"/>
      <c r="M17" s="26"/>
      <c r="N17" s="26"/>
      <c r="O17" s="26"/>
      <c r="P17" s="26"/>
      <c r="Q17" s="26"/>
      <c r="R17" s="26"/>
      <c r="Y17" s="26"/>
      <c r="AD17" s="26"/>
      <c r="AE17" s="26"/>
      <c r="AF17" s="26"/>
      <c r="AH17" s="26"/>
      <c r="AI17" s="26"/>
      <c r="AK17" s="26"/>
      <c r="AL17" s="26"/>
      <c r="AM17" s="1" t="s">
        <v>85</v>
      </c>
      <c r="AN17" s="26" t="s">
        <v>187</v>
      </c>
      <c r="AO17" s="26"/>
      <c r="AP17" s="21" t="s">
        <v>110</v>
      </c>
    </row>
    <row r="18" spans="1:43" s="21" customFormat="1" ht="26" hidden="1" customHeight="1">
      <c r="A18" s="26"/>
      <c r="B18" s="26"/>
      <c r="C18" s="26"/>
      <c r="D18" s="26"/>
      <c r="E18" s="26"/>
      <c r="F18" s="26"/>
      <c r="G18" s="26"/>
      <c r="H18" s="26"/>
      <c r="I18" s="26"/>
      <c r="J18" s="26"/>
      <c r="K18" s="26"/>
      <c r="L18" s="26"/>
      <c r="M18" s="26"/>
      <c r="N18" s="26"/>
      <c r="O18" s="26"/>
      <c r="P18" s="26"/>
      <c r="Q18" s="26"/>
      <c r="R18" s="26"/>
      <c r="X18" s="20"/>
      <c r="Y18" s="26"/>
      <c r="Z18" s="20"/>
      <c r="AD18" s="26"/>
      <c r="AE18" s="26"/>
      <c r="AF18" s="26"/>
      <c r="AH18" s="26"/>
      <c r="AI18" s="26"/>
      <c r="AK18" s="26"/>
      <c r="AL18" s="26"/>
      <c r="AM18" s="1" t="s">
        <v>58</v>
      </c>
      <c r="AN18" s="26" t="s">
        <v>188</v>
      </c>
      <c r="AO18" s="26"/>
      <c r="AP18" s="20" t="s">
        <v>111</v>
      </c>
      <c r="AQ18" s="20"/>
    </row>
    <row r="19" spans="1:43" s="21" customFormat="1" ht="26" hidden="1" customHeight="1">
      <c r="A19" s="26"/>
      <c r="C19" s="26"/>
      <c r="D19" s="26"/>
      <c r="E19" s="26"/>
      <c r="F19" s="26"/>
      <c r="G19" s="26"/>
      <c r="H19" s="26"/>
      <c r="I19" s="26"/>
      <c r="J19" s="26"/>
      <c r="K19" s="26"/>
      <c r="L19" s="26"/>
      <c r="M19" s="26"/>
      <c r="N19" s="26"/>
      <c r="O19" s="26"/>
      <c r="P19" s="26"/>
      <c r="Q19" s="26"/>
      <c r="R19" s="26" t="s">
        <v>23</v>
      </c>
      <c r="S19" s="20" t="str">
        <f>IFERROR(IF(X1=TRUE,CONCATENATE("The proficiency of students in a ",instructions!C28,"-level ",instructions!C26," course was determined for the ",instructions!C32," learning outcome associated with the Understanding Race, Ethnicity, and Gender Diversity core competency. "),""),"")</f>
        <v/>
      </c>
      <c r="Y19" s="26"/>
      <c r="AD19" s="26"/>
      <c r="AE19" s="26"/>
      <c r="AF19" s="26"/>
      <c r="AH19" s="26"/>
      <c r="AI19" s="26"/>
      <c r="AJ19" s="26"/>
      <c r="AK19" s="26"/>
      <c r="AL19" s="26"/>
      <c r="AM19" s="1" t="s">
        <v>59</v>
      </c>
      <c r="AN19" s="26" t="s">
        <v>189</v>
      </c>
      <c r="AO19" s="26"/>
    </row>
    <row r="20" spans="1:43" s="21" customFormat="1" ht="26" hidden="1" customHeight="1">
      <c r="A20" s="26"/>
      <c r="C20" s="26"/>
      <c r="D20" s="26"/>
      <c r="E20" s="26"/>
      <c r="F20" s="26"/>
      <c r="G20" s="26"/>
      <c r="H20" s="26"/>
      <c r="I20" s="26"/>
      <c r="J20" s="26"/>
      <c r="K20" s="26"/>
      <c r="L20" s="26"/>
      <c r="M20" s="26"/>
      <c r="N20" s="26"/>
      <c r="O20" s="26"/>
      <c r="P20" s="26"/>
      <c r="Q20" s="26"/>
      <c r="R20" s="26" t="s">
        <v>24</v>
      </c>
      <c r="S20" s="20" t="str">
        <f>IFERROR(IF(X1=TRUE,CONCATENATE("A total of ",S2," students were evaluated using standard measure ",instructions!C34,". ",instructions!C38," This material was presented using pedagogical approach number ",instructions!C36,". "),""),"")</f>
        <v/>
      </c>
      <c r="Y20" s="26"/>
      <c r="AH20" s="26"/>
      <c r="AI20" s="26"/>
      <c r="AK20" s="26"/>
      <c r="AL20" s="26"/>
      <c r="AM20" s="1" t="s">
        <v>57</v>
      </c>
      <c r="AN20" s="26" t="s">
        <v>190</v>
      </c>
    </row>
    <row r="21" spans="1:43" s="21" customFormat="1" ht="26" hidden="1" customHeight="1">
      <c r="A21" s="26"/>
      <c r="C21" s="26"/>
      <c r="D21" s="26"/>
      <c r="E21" s="26"/>
      <c r="F21" s="26"/>
      <c r="G21" s="26"/>
      <c r="H21" s="26"/>
      <c r="I21" s="26"/>
      <c r="J21" s="26"/>
      <c r="K21" s="26"/>
      <c r="L21" s="26"/>
      <c r="M21" s="26"/>
      <c r="N21" s="26"/>
      <c r="O21" s="26"/>
      <c r="P21" s="26"/>
      <c r="Q21" s="26"/>
      <c r="R21" s="26" t="s">
        <v>25</v>
      </c>
      <c r="S21" s="20" t="str">
        <f>IFERROR(IF(X1=TRUE,IF(X2&gt;1,CONCATENATE("A total of ",X2+1," one-factor, single-tailed t-tests were used to compare the mean post-test rubric scores to a threshold value of 2.6 points. The family-wise error rate for these comparisons was maintained at alpha = 0.05 using the Sidak correction. "),"A one-factor, single-tailed t-test was used to compare the mean post-test rubric scores to a threshold value of 2.6 points. "),""),"")</f>
        <v/>
      </c>
      <c r="X21" s="20"/>
      <c r="Y21" s="26"/>
      <c r="Z21" s="20"/>
      <c r="AD21" s="26"/>
      <c r="AE21" s="26"/>
      <c r="AF21" s="26"/>
      <c r="AH21" s="26"/>
      <c r="AI21" s="26"/>
      <c r="AK21" s="26"/>
      <c r="AL21" s="26"/>
      <c r="AM21" s="1" t="s">
        <v>66</v>
      </c>
      <c r="AN21" s="26" t="s">
        <v>191</v>
      </c>
      <c r="AO21" s="26"/>
      <c r="AP21" s="26"/>
      <c r="AQ21" s="26"/>
    </row>
    <row r="22" spans="1:43" s="21" customFormat="1" ht="26" hidden="1" customHeight="1">
      <c r="A22" s="26"/>
      <c r="C22" s="26"/>
      <c r="D22" s="26"/>
      <c r="E22" s="26"/>
      <c r="F22" s="26"/>
      <c r="G22" s="26"/>
      <c r="H22" s="26"/>
      <c r="I22" s="26"/>
      <c r="J22" s="26"/>
      <c r="K22" s="26"/>
      <c r="L22" s="26"/>
      <c r="M22" s="26"/>
      <c r="N22" s="26"/>
      <c r="O22" s="26"/>
      <c r="P22" s="26"/>
      <c r="Q22" s="26"/>
      <c r="R22" s="26" t="s">
        <v>26</v>
      </c>
      <c r="S22" s="20" t="str">
        <f>IFERROR(IF(AND(X1=TRUE,SUM(scores!L:L)&gt;0),CONCATENATE("Student performance on the ",B5," outcome fell within the ",AK5," level. The average was ",T5," ± ",AJ5," points (mean ± 95% confidence interval). This score ",AD5," significantly greater than the threshold score (t = ",AA5,", df = ",$T$2,", p = ",AC5,"). "),""),"")</f>
        <v/>
      </c>
      <c r="Y22" s="26"/>
      <c r="AD22" s="26"/>
      <c r="AE22" s="26"/>
      <c r="AF22" s="26"/>
      <c r="AH22" s="26"/>
      <c r="AI22" s="26"/>
      <c r="AK22" s="26"/>
      <c r="AL22" s="26"/>
      <c r="AM22" s="1" t="s">
        <v>67</v>
      </c>
      <c r="AN22" s="26" t="s">
        <v>192</v>
      </c>
      <c r="AO22" s="26"/>
    </row>
    <row r="23" spans="1:43" s="21" customFormat="1" ht="26" hidden="1" customHeight="1">
      <c r="A23" s="26"/>
      <c r="C23" s="26"/>
      <c r="D23" s="26"/>
      <c r="E23" s="26"/>
      <c r="F23" s="26"/>
      <c r="G23" s="26"/>
      <c r="H23" s="26"/>
      <c r="I23" s="26"/>
      <c r="J23" s="26"/>
      <c r="K23" s="26"/>
      <c r="L23" s="26"/>
      <c r="M23" s="26"/>
      <c r="N23" s="26"/>
      <c r="O23" s="26"/>
      <c r="P23" s="26"/>
      <c r="Q23" s="26"/>
      <c r="R23" s="26" t="s">
        <v>27</v>
      </c>
      <c r="S23" s="20" t="str">
        <f>IFERROR(IF(AND(X1=TRUE,SUM(scores!L:L)&gt;0),CONCATENATE("The difference between this score and the threshold was ",AG5," (d = ",AF5,"). This indicates that the mean score was ",AH5," the threshold value. "),""),"")</f>
        <v/>
      </c>
      <c r="Y23" s="26"/>
      <c r="AH23" s="26"/>
      <c r="AI23" s="26"/>
      <c r="AK23" s="26"/>
      <c r="AL23" s="26"/>
      <c r="AM23" s="1" t="s">
        <v>65</v>
      </c>
      <c r="AN23" s="26" t="s">
        <v>193</v>
      </c>
    </row>
    <row r="24" spans="1:43" s="21" customFormat="1" ht="26" hidden="1" customHeight="1">
      <c r="A24" s="26"/>
      <c r="C24" s="26"/>
      <c r="D24" s="26"/>
      <c r="E24" s="26"/>
      <c r="F24" s="26"/>
      <c r="G24" s="26"/>
      <c r="H24" s="26"/>
      <c r="I24" s="26"/>
      <c r="J24" s="26"/>
      <c r="K24" s="26"/>
      <c r="L24" s="26"/>
      <c r="M24" s="26"/>
      <c r="N24" s="26"/>
      <c r="O24" s="26"/>
      <c r="P24" s="26"/>
      <c r="Q24" s="26"/>
      <c r="R24" s="26" t="s">
        <v>28</v>
      </c>
      <c r="S24" s="20" t="str">
        <f>IFERROR(IF(AND(X1=TRUE,SUM(scores!L:L)&gt;0),CONCATENATE("A total of ",W5," students (",Y5,"%) met or exceeded the threshold score for this outcome."),""),"")</f>
        <v/>
      </c>
      <c r="T24" s="20"/>
      <c r="U24" s="20"/>
      <c r="V24" s="20"/>
      <c r="W24" s="20"/>
      <c r="X24" s="20"/>
      <c r="Y24" s="26"/>
      <c r="Z24" s="20"/>
      <c r="AD24" s="26"/>
      <c r="AE24" s="26"/>
      <c r="AF24" s="26"/>
      <c r="AH24" s="26"/>
      <c r="AI24" s="26"/>
      <c r="AK24" s="26"/>
      <c r="AL24" s="26"/>
      <c r="AM24" s="1" t="s">
        <v>86</v>
      </c>
      <c r="AN24" s="26" t="s">
        <v>194</v>
      </c>
      <c r="AO24" s="26"/>
      <c r="AP24" s="26"/>
      <c r="AQ24" s="26"/>
    </row>
    <row r="25" spans="1:43" s="21" customFormat="1" ht="26" hidden="1" customHeight="1">
      <c r="A25" s="26"/>
      <c r="C25" s="26"/>
      <c r="D25" s="26"/>
      <c r="E25" s="26"/>
      <c r="F25" s="26"/>
      <c r="G25" s="26"/>
      <c r="H25" s="26"/>
      <c r="I25" s="26"/>
      <c r="J25" s="26"/>
      <c r="K25" s="26"/>
      <c r="L25" s="26"/>
      <c r="M25" s="26"/>
      <c r="N25" s="26"/>
      <c r="O25" s="26"/>
      <c r="P25" s="26"/>
      <c r="Q25" s="26"/>
      <c r="R25" s="26" t="s">
        <v>29</v>
      </c>
      <c r="S25" s="20" t="str">
        <f>IFERROR(IF(AND(X1=TRUE,SUM(scores!N:N)&gt;0),CONCATENATE("Student performance on the ",B6," outcome fell within the ",AK6," level. The average was ",T6," ± ",AJ6," points (mean ± 95% confidence interval). This score ",AD6," significantly greater than the threshold score (t = ",AA6,", df = ",$T$2,", p = ",AC6,"). "),""),"")</f>
        <v/>
      </c>
      <c r="T25" s="20"/>
      <c r="U25" s="20"/>
      <c r="V25" s="20"/>
      <c r="W25" s="20"/>
      <c r="X25" s="20"/>
      <c r="Y25" s="26"/>
      <c r="Z25" s="20"/>
      <c r="AD25" s="26"/>
      <c r="AE25" s="26"/>
      <c r="AF25" s="26"/>
      <c r="AH25" s="26"/>
      <c r="AI25" s="26"/>
      <c r="AK25" s="26"/>
      <c r="AL25" s="26"/>
      <c r="AM25" s="1" t="s">
        <v>87</v>
      </c>
      <c r="AN25" s="26" t="s">
        <v>195</v>
      </c>
      <c r="AO25" s="26"/>
      <c r="AP25" s="26"/>
      <c r="AQ25" s="26"/>
    </row>
    <row r="26" spans="1:43" s="21" customFormat="1" ht="26" hidden="1" customHeight="1">
      <c r="A26" s="26"/>
      <c r="C26" s="26"/>
      <c r="D26" s="26"/>
      <c r="E26" s="26"/>
      <c r="F26" s="26"/>
      <c r="G26" s="26"/>
      <c r="H26" s="26"/>
      <c r="I26" s="26"/>
      <c r="J26" s="26"/>
      <c r="K26" s="26"/>
      <c r="L26" s="26"/>
      <c r="M26" s="26"/>
      <c r="N26" s="26"/>
      <c r="O26" s="26"/>
      <c r="P26" s="26"/>
      <c r="Q26" s="26"/>
      <c r="R26" s="26" t="s">
        <v>30</v>
      </c>
      <c r="S26" s="20" t="str">
        <f>IFERROR(IF(AND(X1=TRUE,SUM(scores!O:O)&gt;0),CONCATENATE("The difference between this score and the threshold was ",AG6," (d = ",AF6,"), suggesting that the mean score was ",AH6," the threshold value. "),""),"")</f>
        <v/>
      </c>
      <c r="Y26" s="26"/>
      <c r="AD26" s="26"/>
      <c r="AE26" s="26"/>
      <c r="AF26" s="26"/>
      <c r="AH26" s="26"/>
      <c r="AI26" s="26"/>
      <c r="AK26" s="26"/>
      <c r="AL26" s="26"/>
      <c r="AM26" s="1" t="s">
        <v>88</v>
      </c>
      <c r="AN26" s="26" t="s">
        <v>72</v>
      </c>
      <c r="AO26" s="26"/>
      <c r="AP26" s="26"/>
      <c r="AQ26" s="26"/>
    </row>
    <row r="27" spans="1:43" s="21" customFormat="1" ht="26" hidden="1" customHeight="1">
      <c r="A27" s="26"/>
      <c r="C27" s="26"/>
      <c r="D27" s="26"/>
      <c r="E27" s="26"/>
      <c r="F27" s="26"/>
      <c r="G27" s="26"/>
      <c r="H27" s="26"/>
      <c r="I27" s="26"/>
      <c r="J27" s="26"/>
      <c r="K27" s="26"/>
      <c r="L27" s="26"/>
      <c r="M27" s="26"/>
      <c r="N27" s="26"/>
      <c r="O27" s="26"/>
      <c r="P27" s="26"/>
      <c r="Q27" s="26"/>
      <c r="R27" s="26" t="s">
        <v>31</v>
      </c>
      <c r="S27" s="20" t="str">
        <f>IFERROR(IF(AND(X1=TRUE,SUM(scores!O:O)&gt;0),CONCATENATE("A total of ",W6," students (",Y6,"%) met or exceeded the threshold score for the outcome."),""),"")</f>
        <v/>
      </c>
      <c r="T27" s="20"/>
      <c r="U27" s="20"/>
      <c r="V27" s="20"/>
      <c r="W27" s="20"/>
      <c r="X27" s="20"/>
      <c r="Y27" s="26"/>
      <c r="Z27" s="20"/>
      <c r="AD27" s="26"/>
      <c r="AE27" s="26"/>
      <c r="AF27" s="26"/>
      <c r="AH27" s="26"/>
      <c r="AI27" s="26"/>
      <c r="AK27" s="26"/>
      <c r="AL27" s="26"/>
      <c r="AM27" s="26"/>
      <c r="AN27" s="26"/>
      <c r="AO27" s="26"/>
      <c r="AP27" s="26"/>
      <c r="AQ27" s="26"/>
    </row>
    <row r="28" spans="1:43" s="21" customFormat="1" ht="26" hidden="1" customHeight="1">
      <c r="A28" s="26"/>
      <c r="C28" s="26"/>
      <c r="D28" s="26"/>
      <c r="E28" s="26"/>
      <c r="F28" s="26"/>
      <c r="G28" s="26"/>
      <c r="H28" s="26"/>
      <c r="I28" s="26"/>
      <c r="J28" s="26"/>
      <c r="K28" s="26"/>
      <c r="L28" s="26"/>
      <c r="M28" s="26"/>
      <c r="N28" s="26"/>
      <c r="O28" s="26"/>
      <c r="P28" s="26"/>
      <c r="Q28" s="26"/>
      <c r="R28" s="26" t="s">
        <v>32</v>
      </c>
      <c r="S28" s="20" t="str">
        <f>IFERROR(IF(AND(X1=TRUE,SUM(scores!R:R)&gt;0),CONCATENATE("Student performance on the ",B7," outcome fell within the ",AK7," level. The average was ",T7," ± ",AJ7," points (mean ± 95% confidence interval). This score ",AD7," significantly greater than the threshold score (t = ",AA7,", df = ",$T$2,", p = ",AC7,"). "),""),"")</f>
        <v/>
      </c>
      <c r="T28" s="20"/>
      <c r="U28" s="20"/>
      <c r="V28" s="20"/>
      <c r="W28" s="20"/>
      <c r="X28" s="20"/>
      <c r="Y28" s="26"/>
      <c r="Z28" s="20"/>
      <c r="AD28" s="26"/>
      <c r="AE28" s="26"/>
      <c r="AF28" s="26"/>
      <c r="AH28" s="26"/>
      <c r="AI28" s="26"/>
      <c r="AK28" s="26"/>
      <c r="AL28" s="26"/>
      <c r="AM28" s="26"/>
      <c r="AN28" s="26"/>
      <c r="AO28" s="26"/>
      <c r="AP28" s="26"/>
      <c r="AQ28" s="26"/>
    </row>
    <row r="29" spans="1:43" s="21" customFormat="1" ht="26" hidden="1" customHeight="1">
      <c r="A29" s="26"/>
      <c r="C29" s="26"/>
      <c r="D29" s="26"/>
      <c r="E29" s="26"/>
      <c r="F29" s="26"/>
      <c r="G29" s="26"/>
      <c r="H29" s="26"/>
      <c r="I29" s="26"/>
      <c r="J29" s="26"/>
      <c r="K29" s="26"/>
      <c r="L29" s="26"/>
      <c r="M29" s="26"/>
      <c r="N29" s="26"/>
      <c r="O29" s="26"/>
      <c r="P29" s="26"/>
      <c r="Q29" s="26"/>
      <c r="R29" s="26" t="s">
        <v>33</v>
      </c>
      <c r="S29" s="20" t="str">
        <f>IFERROR(IF(AND(X1=TRUE,SUM(scores!R:R)&gt;0),CONCATENATE("The difference between this score and the threshold was ",AG7," (d = ",AF7,"). This shows that the mean score was ",AH7," the threshold value. "),""),"")</f>
        <v/>
      </c>
      <c r="Y29" s="26"/>
      <c r="AD29" s="26"/>
      <c r="AE29" s="26"/>
      <c r="AF29" s="26"/>
      <c r="AH29" s="26"/>
      <c r="AI29" s="26"/>
      <c r="AK29" s="26"/>
      <c r="AL29" s="26"/>
      <c r="AM29" s="26"/>
      <c r="AN29" s="26"/>
      <c r="AO29" s="26"/>
      <c r="AP29" s="26"/>
      <c r="AQ29" s="26"/>
    </row>
    <row r="30" spans="1:43" s="21" customFormat="1" ht="26" hidden="1" customHeight="1">
      <c r="A30" s="26"/>
      <c r="C30" s="26"/>
      <c r="D30" s="26"/>
      <c r="E30" s="26"/>
      <c r="F30" s="26"/>
      <c r="G30" s="26"/>
      <c r="H30" s="26"/>
      <c r="I30" s="26"/>
      <c r="J30" s="26"/>
      <c r="K30" s="26"/>
      <c r="L30" s="26"/>
      <c r="M30" s="26"/>
      <c r="N30" s="26"/>
      <c r="O30" s="26"/>
      <c r="P30" s="26"/>
      <c r="Q30" s="26"/>
      <c r="R30" s="26" t="s">
        <v>34</v>
      </c>
      <c r="S30" s="20" t="str">
        <f>IFERROR(IF(AND(X1=TRUE,SUM(scores!R:R)&gt;0),CONCATENATE("A total of ",W7," students (",Y7,"%) met or exceeded the threshold score for the outcome."),""),"")</f>
        <v/>
      </c>
      <c r="T30" s="20"/>
      <c r="U30" s="20"/>
      <c r="V30" s="20"/>
      <c r="W30" s="20"/>
      <c r="X30" s="20"/>
      <c r="Y30" s="26"/>
      <c r="Z30" s="20"/>
      <c r="AD30" s="26"/>
      <c r="AE30" s="26"/>
      <c r="AF30" s="26"/>
      <c r="AH30" s="26"/>
      <c r="AI30" s="26"/>
      <c r="AK30" s="26"/>
      <c r="AL30" s="26"/>
      <c r="AM30" s="26"/>
      <c r="AN30" s="26"/>
      <c r="AO30" s="26"/>
      <c r="AP30" s="26"/>
      <c r="AQ30" s="26"/>
    </row>
    <row r="31" spans="1:43" s="21" customFormat="1" ht="26" hidden="1" customHeight="1">
      <c r="A31" s="26"/>
      <c r="C31" s="26"/>
      <c r="D31" s="26"/>
      <c r="E31" s="26"/>
      <c r="F31" s="26"/>
      <c r="G31" s="26"/>
      <c r="H31" s="26"/>
      <c r="I31" s="26"/>
      <c r="J31" s="26"/>
      <c r="K31" s="26"/>
      <c r="L31" s="26"/>
      <c r="M31" s="26"/>
      <c r="N31" s="26"/>
      <c r="O31" s="26"/>
      <c r="P31" s="26"/>
      <c r="Q31" s="26"/>
      <c r="R31" s="26" t="s">
        <v>43</v>
      </c>
      <c r="S31" s="20" t="str">
        <f>IFERROR(IF(AND(X1=TRUE,SUM(scores!U:U)&gt;0),CONCATENATE("Student performance on the ",B8," outcome fell within the ",AK8," level. The average was ",T8," ± ",AJ8," points (mean ± 95% confidence interval). This score ",AD8," significantly greater than the threshold score (t = ",AA8,", df = ",$T$2,", p = ",AC8,"). "),""),"")</f>
        <v/>
      </c>
      <c r="T31" s="20"/>
      <c r="U31" s="20"/>
      <c r="V31" s="20"/>
      <c r="W31" s="20"/>
      <c r="X31" s="20"/>
      <c r="Y31" s="26"/>
      <c r="Z31" s="20"/>
      <c r="AD31" s="26"/>
      <c r="AE31" s="26"/>
      <c r="AF31" s="26"/>
      <c r="AH31" s="26"/>
      <c r="AI31" s="26"/>
      <c r="AK31" s="26"/>
      <c r="AL31" s="26"/>
      <c r="AM31" s="26"/>
      <c r="AN31" s="26"/>
      <c r="AO31" s="26"/>
      <c r="AP31" s="26"/>
      <c r="AQ31" s="26"/>
    </row>
    <row r="32" spans="1:43" s="21" customFormat="1" ht="26" hidden="1" customHeight="1">
      <c r="A32" s="26"/>
      <c r="C32" s="26"/>
      <c r="D32" s="26"/>
      <c r="E32" s="26"/>
      <c r="F32" s="26"/>
      <c r="G32" s="26"/>
      <c r="H32" s="26"/>
      <c r="I32" s="26"/>
      <c r="J32" s="26"/>
      <c r="K32" s="26"/>
      <c r="L32" s="26"/>
      <c r="M32" s="26"/>
      <c r="N32" s="26"/>
      <c r="O32" s="26"/>
      <c r="P32" s="26"/>
      <c r="Q32" s="26"/>
      <c r="R32" s="26" t="s">
        <v>44</v>
      </c>
      <c r="S32" s="20" t="str">
        <f>IFERROR(IF(AND(X1=TRUE,SUM(scores!U:U)&gt;0),CONCATENATE("The difference between this score and the threshold was ",AG8," (d = ",AF8,"). This indicates that the mean score was ",AH8," the threshold value. "),""),"")</f>
        <v/>
      </c>
      <c r="X32" s="20"/>
      <c r="Y32" s="26"/>
      <c r="Z32" s="20"/>
      <c r="AD32" s="26"/>
      <c r="AE32" s="26"/>
      <c r="AF32" s="26"/>
      <c r="AH32" s="26"/>
      <c r="AI32" s="26"/>
      <c r="AK32" s="26"/>
      <c r="AL32" s="26"/>
      <c r="AM32" s="26"/>
      <c r="AN32" s="26"/>
      <c r="AO32" s="26"/>
      <c r="AP32" s="26"/>
      <c r="AQ32" s="26"/>
    </row>
    <row r="33" spans="1:45" s="21" customFormat="1" ht="26" hidden="1" customHeight="1">
      <c r="A33" s="26"/>
      <c r="C33" s="26"/>
      <c r="D33" s="26"/>
      <c r="E33" s="26"/>
      <c r="F33" s="26"/>
      <c r="G33" s="26"/>
      <c r="H33" s="26"/>
      <c r="I33" s="26"/>
      <c r="J33" s="26"/>
      <c r="K33" s="26"/>
      <c r="L33" s="26"/>
      <c r="M33" s="26"/>
      <c r="N33" s="26"/>
      <c r="O33" s="26"/>
      <c r="P33" s="26"/>
      <c r="Q33" s="26"/>
      <c r="R33" s="26" t="s">
        <v>45</v>
      </c>
      <c r="S33" s="20" t="str">
        <f>IFERROR(IF(AND(X1=TRUE,SUM(scores!U:U)&gt;0),CONCATENATE("A total of ",W8," students (",Y8,"%) met or exceeded the threshold score for the outcome."),""),"")</f>
        <v/>
      </c>
      <c r="T33" s="20"/>
      <c r="U33" s="20"/>
      <c r="V33" s="20"/>
      <c r="W33" s="20"/>
      <c r="Y33" s="26"/>
      <c r="AD33" s="26"/>
      <c r="AE33" s="26"/>
      <c r="AF33" s="26"/>
      <c r="AH33" s="26"/>
      <c r="AI33" s="26"/>
      <c r="AK33" s="26"/>
      <c r="AL33" s="26"/>
      <c r="AM33" s="26"/>
      <c r="AN33" s="26"/>
      <c r="AO33" s="26"/>
      <c r="AP33" s="26"/>
      <c r="AQ33" s="26"/>
    </row>
    <row r="34" spans="1:45" s="21" customFormat="1" ht="26" hidden="1" customHeight="1">
      <c r="A34" s="26"/>
      <c r="C34" s="26"/>
      <c r="D34" s="26"/>
      <c r="E34" s="26"/>
      <c r="F34" s="26"/>
      <c r="G34" s="26"/>
      <c r="H34" s="26"/>
      <c r="I34" s="26"/>
      <c r="J34" s="26"/>
      <c r="K34" s="26"/>
      <c r="L34" s="26"/>
      <c r="M34" s="26"/>
      <c r="N34" s="26"/>
      <c r="O34" s="26"/>
      <c r="P34" s="26"/>
      <c r="Q34" s="26"/>
      <c r="R34" s="26" t="s">
        <v>46</v>
      </c>
      <c r="S34" s="20" t="str">
        <f>IFERROR(IF(AND(X1=TRUE,X2&gt;1),CONCATENATE("Student performance on the ",B9," outcome fell within the ",AK9," level. The average was ",T9," ± ",AJ9," points (mean ± 95% confidence interval). This score ",AD9," significantly greater than the threshold score (t = ",AA9,", df = ",$T$2,", p = ",AC9,"). "),""),"")</f>
        <v/>
      </c>
      <c r="T34" s="20"/>
      <c r="U34" s="20"/>
      <c r="V34" s="20"/>
      <c r="W34" s="20"/>
      <c r="Y34" s="26"/>
      <c r="AD34" s="26"/>
      <c r="AE34" s="26"/>
      <c r="AF34" s="26"/>
      <c r="AH34" s="26"/>
      <c r="AI34" s="26"/>
      <c r="AK34" s="26"/>
      <c r="AL34" s="26"/>
      <c r="AM34" s="26"/>
      <c r="AN34" s="26"/>
      <c r="AO34" s="26"/>
      <c r="AP34" s="26"/>
      <c r="AQ34" s="26"/>
    </row>
    <row r="35" spans="1:45" s="21" customFormat="1" ht="26" hidden="1" customHeight="1">
      <c r="A35" s="26"/>
      <c r="C35" s="26"/>
      <c r="D35" s="26"/>
      <c r="E35" s="26"/>
      <c r="F35" s="26"/>
      <c r="G35" s="26"/>
      <c r="H35" s="26"/>
      <c r="I35" s="26"/>
      <c r="J35" s="26"/>
      <c r="K35" s="26"/>
      <c r="L35" s="26"/>
      <c r="M35" s="26"/>
      <c r="N35" s="26"/>
      <c r="O35" s="26"/>
      <c r="P35" s="26"/>
      <c r="Q35" s="26"/>
      <c r="R35" s="26" t="s">
        <v>47</v>
      </c>
      <c r="S35" s="20" t="str">
        <f>IFERROR(IF(AND(X1=TRUE,X2&gt;1),CONCATENATE("The difference between this score and the threshold was ",AG9," (d = ",AF9,"). This means that the mean scores were ",AH9,"the threshold value. "),""),"")</f>
        <v/>
      </c>
      <c r="Y35" s="26"/>
      <c r="AD35" s="26"/>
      <c r="AE35" s="26"/>
      <c r="AF35" s="26"/>
      <c r="AH35" s="26"/>
      <c r="AI35" s="26"/>
      <c r="AK35" s="26"/>
      <c r="AL35" s="26"/>
      <c r="AM35" s="26"/>
      <c r="AN35" s="26"/>
      <c r="AO35" s="26"/>
      <c r="AP35" s="26"/>
      <c r="AQ35" s="26"/>
    </row>
    <row r="36" spans="1:45" s="21" customFormat="1" ht="26" hidden="1" customHeight="1">
      <c r="A36" s="26"/>
      <c r="C36" s="26"/>
      <c r="D36" s="26"/>
      <c r="E36" s="26"/>
      <c r="F36" s="26"/>
      <c r="G36" s="26"/>
      <c r="H36" s="26"/>
      <c r="I36" s="26"/>
      <c r="J36" s="26"/>
      <c r="K36" s="26"/>
      <c r="L36" s="26"/>
      <c r="M36" s="26"/>
      <c r="N36" s="26"/>
      <c r="O36" s="26"/>
      <c r="P36" s="26"/>
      <c r="Q36" s="26"/>
      <c r="R36" s="26" t="s">
        <v>48</v>
      </c>
      <c r="S36" s="20" t="str">
        <f>IFERROR(IF(AND(X1=TRUE,X2&gt;1),CONCATENATE("A total of ",W9," students (",Y9,"%) met or exceeded the threshold score for this core competency."),""),"")</f>
        <v/>
      </c>
      <c r="T36" s="20"/>
      <c r="U36" s="20"/>
      <c r="V36" s="20"/>
      <c r="W36" s="20"/>
      <c r="Y36" s="26"/>
      <c r="AD36" s="26"/>
      <c r="AE36" s="26"/>
      <c r="AF36" s="26"/>
      <c r="AH36" s="26"/>
      <c r="AI36" s="26"/>
      <c r="AK36" s="26"/>
      <c r="AL36" s="26"/>
      <c r="AM36" s="26"/>
      <c r="AN36" s="26"/>
      <c r="AO36" s="26"/>
      <c r="AP36" s="26"/>
      <c r="AQ36" s="26"/>
    </row>
    <row r="37" spans="1:45" s="21" customFormat="1" ht="26" hidden="1" customHeight="1">
      <c r="A37" s="26"/>
      <c r="B37" s="26"/>
      <c r="C37" s="26"/>
      <c r="D37" s="26"/>
      <c r="E37" s="26"/>
      <c r="F37" s="26"/>
      <c r="G37" s="26"/>
      <c r="H37" s="26"/>
      <c r="I37" s="26"/>
      <c r="J37" s="26"/>
      <c r="K37" s="26"/>
      <c r="L37" s="26"/>
      <c r="M37" s="26"/>
      <c r="N37" s="26"/>
      <c r="O37" s="26"/>
      <c r="P37" s="26"/>
      <c r="Q37" s="26"/>
      <c r="R37" s="26" t="s">
        <v>152</v>
      </c>
      <c r="S37" s="20" t="b">
        <f>IFERROR(IF(AND(X1=TRUE,SUM(scores!L:L)&gt;0),CONCATENATE("The pre- and post-test scores for the ",B5," were ",D5," ± ",F5," and ",H5," ± ",J5,", respectively. The difference between these scores ",O5," statistically significant (t = ",L5,", df = ",COUNTA(scores!J:J)+COUNTA(scores!K:K)-4,", p = ",N5,"). The effect size of this difference is ",R5," (d = ",Q5,"). This suggests that the students progressed ",IF(R5="tiny","very little",IF(R5="small","a measurable amount",IF(R5="medium","quite a bit","a lot")))," over the semester.")),"")</f>
        <v>0</v>
      </c>
      <c r="T37" s="20"/>
      <c r="U37" s="20"/>
      <c r="V37" s="20"/>
      <c r="W37" s="20"/>
      <c r="X37" s="20"/>
      <c r="Y37" s="26"/>
      <c r="Z37" s="20"/>
      <c r="AD37" s="26"/>
      <c r="AE37" s="26"/>
      <c r="AF37" s="26"/>
      <c r="AH37" s="26"/>
      <c r="AI37" s="26"/>
      <c r="AK37" s="26"/>
      <c r="AL37" s="26"/>
      <c r="AM37" s="26"/>
      <c r="AN37" s="26"/>
      <c r="AO37" s="26"/>
      <c r="AP37" s="26"/>
      <c r="AQ37" s="26"/>
    </row>
    <row r="38" spans="1:45" s="21" customFormat="1" ht="26" hidden="1" customHeight="1">
      <c r="A38" s="26"/>
      <c r="B38" s="26"/>
      <c r="C38" s="26"/>
      <c r="D38" s="26"/>
      <c r="E38" s="26"/>
      <c r="F38" s="26"/>
      <c r="G38" s="26"/>
      <c r="H38" s="26"/>
      <c r="I38" s="26"/>
      <c r="J38" s="26"/>
      <c r="K38" s="26"/>
      <c r="L38" s="26"/>
      <c r="M38" s="26"/>
      <c r="N38" s="26"/>
      <c r="O38" s="26"/>
      <c r="P38" s="26"/>
      <c r="Q38" s="26"/>
      <c r="R38" s="26" t="s">
        <v>153</v>
      </c>
      <c r="S38" s="20" t="str">
        <f>IFERROR(IF(AND(X1=TRUE,SUM(scores!O:O)&gt;0),CONCATENATE("The pre- and post-test scores for the ",B6," were ",D6," ± ",F6," and ",H6," ± ",J6,", respectively. The difference between these scores ",O6," statistically significant (t = ",L6,", df = ",COUNTA(scores!M:M)+COUNTA(scores!N:N)-4,", p = ",N6,"). The effect size of this difference is ",R6," (d = ",Q6,"). This suggests that the students progressed ",IF(R6="tiny","very little",IF(R6="small","a measurable amount",IF(R6="medium","quite a bit","a lot")))," over the semester."),""),"")</f>
        <v/>
      </c>
      <c r="T38" s="20"/>
      <c r="U38" s="20"/>
      <c r="V38" s="20"/>
      <c r="W38" s="20"/>
      <c r="X38" s="20"/>
      <c r="Y38" s="26"/>
      <c r="Z38" s="20"/>
      <c r="AD38" s="26"/>
      <c r="AE38" s="26"/>
      <c r="AF38" s="26"/>
      <c r="AH38" s="26"/>
      <c r="AI38" s="26"/>
      <c r="AK38" s="26"/>
      <c r="AL38" s="26"/>
      <c r="AM38" s="26"/>
      <c r="AN38" s="26"/>
      <c r="AO38" s="26"/>
      <c r="AP38" s="26"/>
      <c r="AQ38" s="26"/>
    </row>
    <row r="39" spans="1:45" s="21" customFormat="1" ht="26" hidden="1" customHeight="1">
      <c r="A39" s="26"/>
      <c r="B39" s="26"/>
      <c r="C39" s="26"/>
      <c r="D39" s="26"/>
      <c r="E39" s="26"/>
      <c r="F39" s="26"/>
      <c r="G39" s="26"/>
      <c r="H39" s="26"/>
      <c r="I39" s="26"/>
      <c r="J39" s="26"/>
      <c r="K39" s="26"/>
      <c r="L39" s="26"/>
      <c r="M39" s="26"/>
      <c r="N39" s="26"/>
      <c r="O39" s="26"/>
      <c r="P39" s="26"/>
      <c r="Q39" s="26"/>
      <c r="R39" s="26" t="s">
        <v>154</v>
      </c>
      <c r="S39" s="21" t="str">
        <f>IFERROR(IF(AND(X1=TRUE,SUM(scores!R:R)&gt;0),CONCATENATE("The pre- and post-test scores for the ",B7," were ",D7," ± ",F7," and ",H7," ± ",J7,", respectively. The difference between these scores ",O7," statistically significant (t = ",L7,", df = ",COUNTA(scores!P:P)+COUNTA(scores!Q:Q)-4,", p = ",N7,"). The effect size of this difference is ",R7," (d = ",Q7,"). This suggests that the students progressed ",IF(R7="tiny","very little",IF(R7="small","a measurable amount",IF(R7="medium","quite a bit","a lot")))," over the semester."),""),"")</f>
        <v/>
      </c>
      <c r="Y39" s="26"/>
      <c r="AD39" s="26"/>
      <c r="AE39" s="26"/>
      <c r="AF39" s="26"/>
      <c r="AH39" s="26"/>
      <c r="AI39" s="26"/>
      <c r="AK39" s="26"/>
      <c r="AL39" s="26"/>
      <c r="AM39" s="26"/>
      <c r="AN39" s="26"/>
      <c r="AO39" s="26"/>
      <c r="AP39" s="26"/>
      <c r="AQ39" s="26"/>
    </row>
    <row r="40" spans="1:45" s="21" customFormat="1" ht="26" hidden="1" customHeight="1">
      <c r="A40" s="26"/>
      <c r="B40" s="26"/>
      <c r="C40" s="26"/>
      <c r="D40" s="26"/>
      <c r="E40" s="26"/>
      <c r="F40" s="26"/>
      <c r="G40" s="26"/>
      <c r="H40" s="26"/>
      <c r="I40" s="26"/>
      <c r="J40" s="26"/>
      <c r="K40" s="26"/>
      <c r="L40" s="26"/>
      <c r="M40" s="26"/>
      <c r="N40" s="26"/>
      <c r="O40" s="26"/>
      <c r="P40" s="26"/>
      <c r="Q40" s="26"/>
      <c r="R40" s="26" t="s">
        <v>155</v>
      </c>
      <c r="S40" s="21" t="str">
        <f>IFERROR(IF(AND(X1=TRUE,SUM(scores!T:T)&gt;0),CONCATENATE("The pre- and post-test scores for the ",B8," were ",D8," ± ",F8," and ",H8," ± ",J8,", respectively. The difference between these scores ",O8," statistically significant (t = ",L8,", df = ",COUNTA(scores!S:S)+COUNTA(scores!T:T)-4,", p = ",N8,"). The effect size of this difference is ",R8," (d = ",Q8,"). This suggests that the students progressed ",IF(R8="tiny","very little",IF(R8="small","a measurable amount",IF(R8="medium","quite a bit","a lot")))," over the semester."),""),"")</f>
        <v/>
      </c>
      <c r="Y40" s="26"/>
      <c r="AD40" s="26"/>
      <c r="AE40" s="26"/>
      <c r="AF40" s="26"/>
      <c r="AH40" s="26"/>
      <c r="AI40" s="26"/>
      <c r="AK40" s="26"/>
      <c r="AL40" s="26"/>
      <c r="AM40" s="26"/>
      <c r="AN40" s="26"/>
      <c r="AO40" s="26"/>
      <c r="AP40" s="26"/>
      <c r="AQ40" s="26"/>
    </row>
    <row r="41" spans="1:45" s="2" customFormat="1" ht="26" customHeight="1">
      <c r="A41" s="1"/>
      <c r="B41" s="1"/>
      <c r="C41" s="1"/>
      <c r="D41" s="1"/>
      <c r="E41" s="1"/>
      <c r="F41" s="1"/>
      <c r="G41" s="1"/>
      <c r="H41" s="1"/>
      <c r="I41" s="1"/>
      <c r="J41" s="1"/>
      <c r="K41" s="1"/>
      <c r="L41" s="1"/>
      <c r="M41" s="1"/>
      <c r="N41" s="1"/>
      <c r="O41" s="1"/>
      <c r="P41" s="1"/>
      <c r="Q41" s="1"/>
      <c r="R41" s="1"/>
      <c r="Y41" s="1"/>
      <c r="AD41" s="1"/>
      <c r="AE41" s="1"/>
      <c r="AF41" s="1"/>
      <c r="AG41" s="21"/>
      <c r="AH41" s="26"/>
      <c r="AI41" s="26"/>
      <c r="AJ41" s="21"/>
      <c r="AK41" s="26"/>
      <c r="AL41" s="26"/>
      <c r="AM41" s="1" t="s">
        <v>70</v>
      </c>
      <c r="AN41" s="26"/>
      <c r="AO41" s="26"/>
      <c r="AP41" s="26"/>
      <c r="AQ41" s="26"/>
      <c r="AR41" s="21"/>
      <c r="AS41" s="21"/>
    </row>
    <row r="42" spans="1:45" s="2" customFormat="1" ht="26" customHeight="1">
      <c r="A42" s="1"/>
      <c r="B42" s="1"/>
      <c r="C42" s="1"/>
      <c r="D42" s="1"/>
      <c r="E42" s="1"/>
      <c r="F42" s="1"/>
      <c r="G42" s="1"/>
      <c r="H42" s="1"/>
      <c r="I42" s="1"/>
      <c r="J42" s="1"/>
      <c r="K42" s="1"/>
      <c r="L42" s="1"/>
      <c r="M42" s="1"/>
      <c r="N42" s="1"/>
      <c r="O42" s="1"/>
      <c r="P42" s="1"/>
      <c r="Q42" s="1"/>
      <c r="R42" s="1"/>
      <c r="Y42" s="1"/>
      <c r="AD42" s="1"/>
      <c r="AE42" s="1"/>
      <c r="AF42" s="1"/>
      <c r="AG42" s="21"/>
      <c r="AH42" s="26"/>
      <c r="AI42" s="26"/>
      <c r="AJ42" s="21"/>
      <c r="AK42" s="26"/>
      <c r="AL42" s="26"/>
      <c r="AM42"/>
      <c r="AN42" s="26"/>
      <c r="AO42" s="26"/>
      <c r="AP42" s="26"/>
      <c r="AQ42" s="26"/>
      <c r="AR42" s="21"/>
      <c r="AS42" s="21"/>
    </row>
    <row r="43" spans="1:45" s="2" customFormat="1" ht="26" customHeight="1">
      <c r="A43" s="1"/>
      <c r="B43" s="1"/>
      <c r="C43" s="1"/>
      <c r="D43" s="1"/>
      <c r="E43" s="1"/>
      <c r="F43" s="1"/>
      <c r="G43" s="1"/>
      <c r="H43" s="1"/>
      <c r="I43" s="1"/>
      <c r="J43" s="1"/>
      <c r="K43" s="1"/>
      <c r="L43" s="1"/>
      <c r="M43" s="1"/>
      <c r="N43" s="1"/>
      <c r="O43" s="1"/>
      <c r="P43" s="1"/>
      <c r="Q43" s="1"/>
      <c r="R43" s="1"/>
      <c r="Y43" s="1"/>
      <c r="AD43" s="1"/>
      <c r="AE43" s="1"/>
      <c r="AF43" s="1"/>
      <c r="AG43" s="21"/>
      <c r="AH43" s="26"/>
      <c r="AI43" s="26"/>
      <c r="AJ43" s="21"/>
      <c r="AK43" s="26"/>
      <c r="AL43" s="26"/>
      <c r="AM43"/>
      <c r="AN43" s="26"/>
      <c r="AO43" s="26"/>
      <c r="AP43" s="26"/>
      <c r="AQ43" s="26"/>
      <c r="AR43" s="21"/>
      <c r="AS43" s="21"/>
    </row>
    <row r="44" spans="1:45" ht="26" customHeight="1">
      <c r="AM44"/>
    </row>
    <row r="45" spans="1:45" ht="26" customHeight="1">
      <c r="AM45"/>
    </row>
    <row r="46" spans="1:45">
      <c r="AM46"/>
    </row>
    <row r="47" spans="1:45">
      <c r="AM47"/>
    </row>
    <row r="48" spans="1:45">
      <c r="AM48"/>
    </row>
    <row r="49" spans="39:39">
      <c r="AM49"/>
    </row>
  </sheetData>
  <sheetProtection sheet="1" objects="1" scenarios="1" selectLockedCells="1" selectUnlockedCells="1"/>
  <mergeCells count="3">
    <mergeCell ref="W11:X11"/>
    <mergeCell ref="Y11:Z11"/>
    <mergeCell ref="A4:B4"/>
  </mergeCells>
  <phoneticPr fontId="7" type="noConversion"/>
  <conditionalFormatting sqref="C5:AG9">
    <cfRule type="expression" dxfId="1" priority="2">
      <formula>MOD(ROW(),2)</formula>
    </cfRule>
  </conditionalFormatting>
  <conditionalFormatting sqref="B5:B9">
    <cfRule type="expression" dxfId="0" priority="1">
      <formula>MOD(ROW(),2)</formula>
    </cfRule>
  </conditionalFormatting>
  <pageMargins left="0.75" right="0.75" top="1" bottom="1" header="0.5" footer="0.5"/>
  <pageSetup orientation="landscape" horizontalDpi="4294967292" verticalDpi="429496729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4</vt:i4>
      </vt:variant>
    </vt:vector>
  </HeadingPairs>
  <TitlesOfParts>
    <vt:vector size="4" baseType="lpstr">
      <vt:lpstr>instructions</vt:lpstr>
      <vt:lpstr>scores</vt:lpstr>
      <vt:lpstr>summary</vt:lpstr>
      <vt:lpstr>calculations</vt:lpstr>
    </vt:vector>
  </TitlesOfParts>
  <Company>33100</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PageTitle</dc:title>
  <dc:creator>Clifton Franklund</dc:creator>
  <cp:keywords>Keywords</cp:keywords>
  <cp:lastModifiedBy>Clifton Franklund</cp:lastModifiedBy>
  <cp:lastPrinted>2017-02-15T15:31:23Z</cp:lastPrinted>
  <dcterms:created xsi:type="dcterms:W3CDTF">2014-07-27T02:11:06Z</dcterms:created>
  <dcterms:modified xsi:type="dcterms:W3CDTF">2018-04-02T14:01:55Z</dcterms:modified>
</cp:coreProperties>
</file>